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6. UPLOAD WEBSITE\WEB JPPH\10. Q1 2023\"/>
    </mc:Choice>
  </mc:AlternateContent>
  <xr:revisionPtr revIDLastSave="0" documentId="13_ncr:1_{861942D6-E4B4-4D31-8566-95BCBC10C6D7}" xr6:coauthVersionLast="47" xr6:coauthVersionMax="47" xr10:uidLastSave="{00000000-0000-0000-0000-000000000000}"/>
  <bookViews>
    <workbookView xWindow="-120" yWindow="-120" windowWidth="29040" windowHeight="15720" activeTab="10" xr2:uid="{00000000-000D-0000-FFFF-FFFF00000000}"/>
  </bookViews>
  <sheets>
    <sheet name="13.1&amp;13.2" sheetId="1" r:id="rId1"/>
    <sheet name="13.3&amp;13.4" sheetId="2" r:id="rId2"/>
    <sheet name="13.5" sheetId="3" r:id="rId3"/>
    <sheet name="13.6" sheetId="4" r:id="rId4"/>
    <sheet name="13.7" sheetId="5" r:id="rId5"/>
    <sheet name="13.8" sheetId="6" r:id="rId6"/>
    <sheet name="13.9" sheetId="7" r:id="rId7"/>
    <sheet name="13.10" sheetId="8" r:id="rId8"/>
    <sheet name="13.11" sheetId="9" r:id="rId9"/>
    <sheet name="13.12" sheetId="10" r:id="rId10"/>
    <sheet name="13.13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9" l="1"/>
  <c r="F80" i="2"/>
  <c r="E79" i="2"/>
  <c r="E80" i="2"/>
  <c r="N58" i="6"/>
  <c r="M58" i="6"/>
  <c r="L58" i="6"/>
  <c r="K58" i="6"/>
  <c r="J58" i="6"/>
  <c r="I58" i="6"/>
  <c r="H58" i="6"/>
  <c r="G58" i="6"/>
  <c r="F58" i="6"/>
  <c r="E58" i="6"/>
  <c r="D58" i="6"/>
  <c r="N57" i="6"/>
  <c r="M57" i="6"/>
  <c r="L57" i="6"/>
  <c r="K57" i="6"/>
  <c r="J57" i="6"/>
  <c r="I57" i="6"/>
  <c r="H57" i="6"/>
  <c r="G57" i="6"/>
  <c r="F57" i="6"/>
  <c r="E57" i="6"/>
  <c r="D57" i="6"/>
  <c r="N56" i="6"/>
  <c r="M56" i="6"/>
  <c r="L56" i="6"/>
  <c r="K56" i="6"/>
  <c r="J56" i="6"/>
  <c r="I56" i="6"/>
  <c r="H56" i="6"/>
  <c r="G56" i="6"/>
  <c r="F56" i="6"/>
  <c r="E56" i="6"/>
  <c r="D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E56" i="5"/>
  <c r="F56" i="5"/>
  <c r="G56" i="5"/>
  <c r="H56" i="5"/>
  <c r="I56" i="5"/>
  <c r="J56" i="5"/>
  <c r="K56" i="5"/>
  <c r="L56" i="5"/>
  <c r="M56" i="5"/>
  <c r="N56" i="5"/>
  <c r="E57" i="5"/>
  <c r="F57" i="5"/>
  <c r="G57" i="5"/>
  <c r="H57" i="5"/>
  <c r="I57" i="5"/>
  <c r="J57" i="5"/>
  <c r="K57" i="5"/>
  <c r="L57" i="5"/>
  <c r="M57" i="5"/>
  <c r="N57" i="5"/>
  <c r="E58" i="5"/>
  <c r="F58" i="5"/>
  <c r="G58" i="5"/>
  <c r="H58" i="5"/>
  <c r="I58" i="5"/>
  <c r="J58" i="5"/>
  <c r="K58" i="5"/>
  <c r="L58" i="5"/>
  <c r="M58" i="5"/>
  <c r="N5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8" i="5"/>
  <c r="D58" i="5"/>
  <c r="D57" i="5"/>
  <c r="D56" i="5"/>
  <c r="H79" i="2"/>
  <c r="F79" i="2"/>
  <c r="G77" i="2"/>
  <c r="E77" i="2"/>
  <c r="D77" i="2"/>
  <c r="E76" i="2"/>
  <c r="E75" i="2"/>
  <c r="E74" i="2"/>
  <c r="D74" i="2"/>
  <c r="E73" i="2"/>
  <c r="D73" i="2"/>
  <c r="E72" i="2"/>
  <c r="D72" i="2"/>
  <c r="D71" i="2"/>
  <c r="H70" i="2"/>
  <c r="E70" i="2"/>
  <c r="D70" i="2"/>
  <c r="E69" i="2"/>
  <c r="D69" i="2"/>
  <c r="H68" i="2"/>
  <c r="G68" i="2"/>
  <c r="E68" i="2"/>
  <c r="D68" i="2"/>
  <c r="H67" i="2"/>
  <c r="E67" i="2"/>
  <c r="D67" i="2"/>
  <c r="H66" i="2"/>
  <c r="G66" i="2"/>
  <c r="E66" i="2"/>
  <c r="D66" i="2"/>
  <c r="H65" i="2"/>
  <c r="G65" i="2"/>
  <c r="E65" i="2"/>
  <c r="D65" i="2"/>
  <c r="H64" i="2"/>
  <c r="G64" i="2"/>
  <c r="E64" i="2"/>
  <c r="D64" i="2"/>
  <c r="H63" i="2"/>
  <c r="G63" i="2"/>
  <c r="E63" i="2"/>
  <c r="D63" i="2"/>
  <c r="H62" i="2"/>
  <c r="G62" i="2"/>
  <c r="E62" i="2"/>
  <c r="D62" i="2"/>
  <c r="H61" i="2"/>
  <c r="G61" i="2"/>
  <c r="F61" i="2"/>
  <c r="E61" i="2"/>
  <c r="D61" i="2"/>
  <c r="H60" i="2"/>
  <c r="G60" i="2"/>
  <c r="E60" i="2"/>
  <c r="D60" i="2"/>
  <c r="H59" i="2"/>
  <c r="G59" i="2"/>
  <c r="E59" i="2"/>
  <c r="D59" i="2"/>
  <c r="I43" i="2"/>
  <c r="H43" i="2"/>
  <c r="H83" i="2" s="1"/>
  <c r="G43" i="2"/>
  <c r="G83" i="2" s="1"/>
  <c r="F43" i="2"/>
  <c r="E43" i="2"/>
  <c r="D43" i="2"/>
  <c r="I42" i="2"/>
  <c r="H42" i="2"/>
  <c r="G42" i="2"/>
  <c r="F42" i="2"/>
  <c r="E42" i="2"/>
  <c r="D42" i="2"/>
  <c r="I41" i="2"/>
  <c r="H41" i="2"/>
  <c r="G41" i="2"/>
  <c r="F41" i="2"/>
  <c r="E41" i="2"/>
  <c r="D41" i="2"/>
  <c r="J40" i="2"/>
  <c r="J39" i="2"/>
  <c r="J38" i="2"/>
  <c r="J37" i="2"/>
  <c r="J36" i="2"/>
  <c r="J35" i="2"/>
  <c r="J34" i="2"/>
  <c r="J33" i="2"/>
  <c r="J76" i="2" s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64" i="2" s="1"/>
  <c r="J15" i="2"/>
  <c r="J14" i="2"/>
  <c r="J13" i="2"/>
  <c r="J12" i="2"/>
  <c r="J11" i="2"/>
  <c r="J10" i="2"/>
  <c r="J9" i="2"/>
  <c r="J8" i="2"/>
  <c r="N47" i="3"/>
  <c r="N48" i="3"/>
  <c r="N49" i="3"/>
  <c r="O36" i="3"/>
  <c r="O46" i="3"/>
  <c r="O45" i="3"/>
  <c r="O44" i="3"/>
  <c r="O43" i="3"/>
  <c r="O42" i="3"/>
  <c r="O41" i="3"/>
  <c r="O40" i="3"/>
  <c r="O39" i="3"/>
  <c r="O38" i="3"/>
  <c r="O37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N47" i="4"/>
  <c r="N48" i="4"/>
  <c r="N49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9" i="4"/>
  <c r="O8" i="4"/>
  <c r="O11" i="4"/>
  <c r="O10" i="4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8" i="7"/>
  <c r="N31" i="7"/>
  <c r="N30" i="7"/>
  <c r="N29" i="7"/>
  <c r="N31" i="8"/>
  <c r="N30" i="8"/>
  <c r="N29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8" i="8"/>
  <c r="O9" i="11"/>
  <c r="O10" i="11"/>
  <c r="O12" i="11"/>
  <c r="O13" i="11"/>
  <c r="O14" i="11"/>
  <c r="O8" i="11"/>
  <c r="N37" i="10"/>
  <c r="M37" i="10"/>
  <c r="L37" i="10"/>
  <c r="K37" i="10"/>
  <c r="J37" i="10"/>
  <c r="I37" i="10"/>
  <c r="H37" i="10"/>
  <c r="G37" i="10"/>
  <c r="F37" i="10"/>
  <c r="E37" i="10"/>
  <c r="D37" i="10"/>
  <c r="N36" i="10"/>
  <c r="M36" i="10"/>
  <c r="L36" i="10"/>
  <c r="K36" i="10"/>
  <c r="J36" i="10"/>
  <c r="I36" i="10"/>
  <c r="H36" i="10"/>
  <c r="G36" i="10"/>
  <c r="F36" i="10"/>
  <c r="E36" i="10"/>
  <c r="D36" i="10"/>
  <c r="N35" i="10"/>
  <c r="M35" i="10"/>
  <c r="L35" i="10"/>
  <c r="K35" i="10"/>
  <c r="J35" i="10"/>
  <c r="I35" i="10"/>
  <c r="H35" i="10"/>
  <c r="G35" i="10"/>
  <c r="F35" i="10"/>
  <c r="E35" i="10"/>
  <c r="D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N35" i="9"/>
  <c r="N36" i="9"/>
  <c r="N37" i="9"/>
  <c r="M31" i="8"/>
  <c r="L31" i="8"/>
  <c r="K31" i="8"/>
  <c r="J31" i="8"/>
  <c r="I31" i="8"/>
  <c r="H31" i="8"/>
  <c r="G31" i="8"/>
  <c r="F31" i="8"/>
  <c r="E31" i="8"/>
  <c r="D31" i="8"/>
  <c r="M30" i="8"/>
  <c r="L30" i="8"/>
  <c r="K30" i="8"/>
  <c r="J30" i="8"/>
  <c r="I30" i="8"/>
  <c r="H30" i="8"/>
  <c r="G30" i="8"/>
  <c r="F30" i="8"/>
  <c r="E30" i="8"/>
  <c r="D30" i="8"/>
  <c r="M29" i="8"/>
  <c r="L29" i="8"/>
  <c r="K29" i="8"/>
  <c r="J29" i="8"/>
  <c r="I29" i="8"/>
  <c r="H29" i="8"/>
  <c r="G29" i="8"/>
  <c r="F29" i="8"/>
  <c r="E29" i="8"/>
  <c r="D29" i="8"/>
  <c r="M49" i="4"/>
  <c r="L49" i="4"/>
  <c r="K49" i="4"/>
  <c r="J49" i="4"/>
  <c r="I49" i="4"/>
  <c r="H49" i="4"/>
  <c r="G49" i="4"/>
  <c r="F49" i="4"/>
  <c r="E49" i="4"/>
  <c r="D49" i="4"/>
  <c r="M48" i="4"/>
  <c r="L48" i="4"/>
  <c r="K48" i="4"/>
  <c r="J48" i="4"/>
  <c r="I48" i="4"/>
  <c r="H48" i="4"/>
  <c r="G48" i="4"/>
  <c r="F48" i="4"/>
  <c r="E48" i="4"/>
  <c r="D48" i="4"/>
  <c r="M47" i="4"/>
  <c r="L47" i="4"/>
  <c r="K47" i="4"/>
  <c r="J47" i="4"/>
  <c r="I47" i="4"/>
  <c r="H47" i="4"/>
  <c r="G47" i="4"/>
  <c r="F47" i="4"/>
  <c r="E47" i="4"/>
  <c r="D47" i="4"/>
  <c r="E29" i="7"/>
  <c r="F29" i="7"/>
  <c r="G29" i="7"/>
  <c r="H29" i="7"/>
  <c r="I29" i="7"/>
  <c r="J29" i="7"/>
  <c r="K29" i="7"/>
  <c r="L29" i="7"/>
  <c r="M29" i="7"/>
  <c r="E30" i="7"/>
  <c r="F30" i="7"/>
  <c r="G30" i="7"/>
  <c r="H30" i="7"/>
  <c r="I30" i="7"/>
  <c r="J30" i="7"/>
  <c r="K30" i="7"/>
  <c r="L30" i="7"/>
  <c r="M30" i="7"/>
  <c r="E31" i="7"/>
  <c r="F31" i="7"/>
  <c r="G31" i="7"/>
  <c r="H31" i="7"/>
  <c r="I31" i="7"/>
  <c r="J31" i="7"/>
  <c r="K31" i="7"/>
  <c r="L31" i="7"/>
  <c r="M31" i="7"/>
  <c r="D30" i="7"/>
  <c r="D31" i="7"/>
  <c r="D29" i="7"/>
  <c r="E35" i="9"/>
  <c r="F35" i="9"/>
  <c r="G35" i="9"/>
  <c r="H35" i="9"/>
  <c r="I35" i="9"/>
  <c r="J35" i="9"/>
  <c r="K35" i="9"/>
  <c r="L35" i="9"/>
  <c r="M35" i="9"/>
  <c r="E36" i="9"/>
  <c r="F36" i="9"/>
  <c r="G36" i="9"/>
  <c r="H36" i="9"/>
  <c r="I36" i="9"/>
  <c r="J36" i="9"/>
  <c r="K36" i="9"/>
  <c r="L36" i="9"/>
  <c r="M36" i="9"/>
  <c r="E37" i="9"/>
  <c r="F37" i="9"/>
  <c r="G37" i="9"/>
  <c r="H37" i="9"/>
  <c r="I37" i="9"/>
  <c r="J37" i="9"/>
  <c r="K37" i="9"/>
  <c r="L37" i="9"/>
  <c r="M37" i="9"/>
  <c r="D37" i="9"/>
  <c r="D36" i="9"/>
  <c r="D35" i="9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D49" i="3"/>
  <c r="D48" i="3"/>
  <c r="D47" i="3"/>
  <c r="J61" i="2" l="1"/>
  <c r="H82" i="2"/>
  <c r="D82" i="2"/>
  <c r="J75" i="2"/>
  <c r="E83" i="2"/>
  <c r="G82" i="2"/>
  <c r="J67" i="2"/>
  <c r="J42" i="2"/>
  <c r="H46" i="2" s="1"/>
  <c r="J43" i="2"/>
  <c r="D47" i="2" s="1"/>
  <c r="J80" i="2"/>
  <c r="O37" i="10"/>
  <c r="O47" i="4"/>
  <c r="J74" i="2"/>
  <c r="O57" i="6"/>
  <c r="J70" i="2"/>
  <c r="D83" i="2"/>
  <c r="J59" i="2"/>
  <c r="J72" i="2"/>
  <c r="O35" i="10"/>
  <c r="O36" i="10"/>
  <c r="O49" i="4"/>
  <c r="O48" i="4"/>
  <c r="O47" i="3"/>
  <c r="F83" i="2"/>
  <c r="J79" i="2"/>
  <c r="J65" i="2"/>
  <c r="J41" i="2"/>
  <c r="J45" i="2" s="1"/>
  <c r="J71" i="2"/>
  <c r="F82" i="2"/>
  <c r="J60" i="2"/>
  <c r="J63" i="2"/>
  <c r="J77" i="2"/>
  <c r="E82" i="2"/>
  <c r="O35" i="9"/>
  <c r="O36" i="9"/>
  <c r="O37" i="9"/>
  <c r="O31" i="8"/>
  <c r="O29" i="8"/>
  <c r="O30" i="8"/>
  <c r="O31" i="7"/>
  <c r="O29" i="7"/>
  <c r="O30" i="7"/>
  <c r="O58" i="6"/>
  <c r="O56" i="6"/>
  <c r="O58" i="5"/>
  <c r="O57" i="5"/>
  <c r="O56" i="5"/>
  <c r="O48" i="3"/>
  <c r="O49" i="3"/>
  <c r="J69" i="2"/>
  <c r="J73" i="2"/>
  <c r="J66" i="2"/>
  <c r="J68" i="2"/>
  <c r="J62" i="2"/>
  <c r="H47" i="2" l="1"/>
  <c r="J47" i="2"/>
  <c r="F47" i="2"/>
  <c r="E46" i="2"/>
  <c r="F46" i="2"/>
  <c r="J46" i="2"/>
  <c r="I47" i="2"/>
  <c r="G46" i="2"/>
  <c r="I46" i="2"/>
  <c r="D46" i="2"/>
  <c r="E47" i="2"/>
  <c r="G47" i="2"/>
  <c r="J83" i="2"/>
  <c r="E45" i="2"/>
  <c r="J82" i="2"/>
  <c r="F45" i="2"/>
  <c r="H45" i="2"/>
  <c r="G45" i="2"/>
  <c r="D45" i="2"/>
  <c r="I45" i="2"/>
</calcChain>
</file>

<file path=xl/sharedStrings.xml><?xml version="1.0" encoding="utf-8"?>
<sst xmlns="http://schemas.openxmlformats.org/spreadsheetml/2006/main" count="573" uniqueCount="112">
  <si>
    <t>Residential</t>
  </si>
  <si>
    <t>Commercial</t>
  </si>
  <si>
    <t>Industrial</t>
  </si>
  <si>
    <t>Agricultural</t>
  </si>
  <si>
    <t>Development</t>
  </si>
  <si>
    <t>Others</t>
  </si>
  <si>
    <t>Total</t>
  </si>
  <si>
    <t>No.</t>
  </si>
  <si>
    <t>%</t>
  </si>
  <si>
    <t>1,000,001 &amp; Above</t>
  </si>
  <si>
    <t>% Breakdown</t>
  </si>
  <si>
    <t>% Perubahan Bilangan Pindah Milik Mengikut Lingkungan Harga bagi Subsektor Harta Utama</t>
  </si>
  <si>
    <t>(RM MILLION)</t>
  </si>
  <si>
    <t>% Perubahan Nilai Pindah Milik Mengikut Lingkungan Harga bagi Subsektor Harta Utama</t>
  </si>
  <si>
    <t>Breakdown Of Number Of Residential Property Transactions According To Type, Price Range And District</t>
  </si>
  <si>
    <t>Vacant Plot</t>
  </si>
  <si>
    <t>Single Storey Terrace</t>
  </si>
  <si>
    <t>2 - 3 Storey Terrace</t>
  </si>
  <si>
    <t>Single Storey Semi-Detach</t>
  </si>
  <si>
    <t>2 - 3 Storey Semi-Detach</t>
  </si>
  <si>
    <t>Detach</t>
  </si>
  <si>
    <t>Condominium/Apartment</t>
  </si>
  <si>
    <t>Cluster House</t>
  </si>
  <si>
    <t>Town House</t>
  </si>
  <si>
    <t>Flat</t>
  </si>
  <si>
    <t>Low-Cost House</t>
  </si>
  <si>
    <t>Low-Cost Flat</t>
  </si>
  <si>
    <t>Breakdown Of Value Of Residential Property Transactions According To Type, Price Range And District</t>
  </si>
  <si>
    <t>Breakdown Of Number Of Commercial Property Transactions According To Type, Price Range And District</t>
  </si>
  <si>
    <t>Pre-war Shop</t>
  </si>
  <si>
    <t>1 - 1 1/2 Storey Shop</t>
  </si>
  <si>
    <t>2 - 2 1/2 Storey Shop</t>
  </si>
  <si>
    <t>3 - 3 1/2 Storey Shop</t>
  </si>
  <si>
    <t>4 - 4 1/2 Storey Shop</t>
  </si>
  <si>
    <t>5 - 5 1/2 Storey Shop</t>
  </si>
  <si>
    <t>6 - 6 1/2 Storey Shop</t>
  </si>
  <si>
    <t>Shop Unit/Retail Lot</t>
  </si>
  <si>
    <t>Office Lot</t>
  </si>
  <si>
    <t>Shopping Complex</t>
  </si>
  <si>
    <t>Purpose-Built Office</t>
  </si>
  <si>
    <t>Breakdown Of Value Of Commercial Property Transactions According To Type, Price Range And District</t>
  </si>
  <si>
    <t>Breakdown Of Number Of Industrial Property Transactions According To Type, Price Range And District</t>
  </si>
  <si>
    <t>Terraced Factory/Warehouse</t>
  </si>
  <si>
    <t>Semi-Detached Factory/Warehouse</t>
  </si>
  <si>
    <t>Detached Factory/Warehouse</t>
  </si>
  <si>
    <t>Breakdown Of Value Of Industrial Property Transactions According To Type, Price Range And District</t>
  </si>
  <si>
    <t>Breakdown Of Number Of Agricultural Property Transactions According To Type, Price Range And District</t>
  </si>
  <si>
    <t>Estate</t>
  </si>
  <si>
    <t>Vacant Land</t>
  </si>
  <si>
    <t>Rubber</t>
  </si>
  <si>
    <t>Oil Palm</t>
  </si>
  <si>
    <t>Paddy</t>
  </si>
  <si>
    <t>Orchard</t>
  </si>
  <si>
    <t>Durian</t>
  </si>
  <si>
    <t>Horticulture/Vegetable</t>
  </si>
  <si>
    <t>Breakdown Of Value Of Agricultural Property Transactions According To Type, Price Range And District</t>
  </si>
  <si>
    <t>Kota Bahru</t>
  </si>
  <si>
    <t>Pasir Mas</t>
  </si>
  <si>
    <t>Pasir Puteh</t>
  </si>
  <si>
    <t>Bachok</t>
  </si>
  <si>
    <t>Tumpat</t>
  </si>
  <si>
    <t>Gua Musang</t>
  </si>
  <si>
    <t>Kuala Krai</t>
  </si>
  <si>
    <t>Machang</t>
  </si>
  <si>
    <t>Tanah Merah</t>
  </si>
  <si>
    <t>Jeli</t>
  </si>
  <si>
    <t>Breakdown Of Number and Value Of Development Land Transactions According To Type, Price Range And District</t>
  </si>
  <si>
    <t>Number</t>
  </si>
  <si>
    <t>Value (RM Million)</t>
  </si>
  <si>
    <t>300,001 - 400,000</t>
  </si>
  <si>
    <t>400,001 - 500,000</t>
  </si>
  <si>
    <t>ND</t>
  </si>
  <si>
    <t>Table 13.3</t>
  </si>
  <si>
    <t>Jadual/Table : 13.4</t>
  </si>
  <si>
    <t>Table 13.1</t>
  </si>
  <si>
    <t>Jadual/Table : 13.2</t>
  </si>
  <si>
    <t xml:space="preserve">Table 13.5 </t>
  </si>
  <si>
    <t>Table 13.6</t>
  </si>
  <si>
    <t>Table 13.7</t>
  </si>
  <si>
    <t>Table 13.8</t>
  </si>
  <si>
    <t>Table 13.9</t>
  </si>
  <si>
    <t>Table 13.10</t>
  </si>
  <si>
    <t>Table 13.11</t>
  </si>
  <si>
    <t>Table 13.12</t>
  </si>
  <si>
    <t>Table 13.13</t>
  </si>
  <si>
    <t>Service Apartment</t>
  </si>
  <si>
    <t>Hotel/Leisure</t>
  </si>
  <si>
    <t>Industrial Complex</t>
  </si>
  <si>
    <t>Industrial Unit</t>
  </si>
  <si>
    <t>Kecil Lojing</t>
  </si>
  <si>
    <t>Number And Percentage Of Transactions By Price Range For The Property Sub-Sectors</t>
  </si>
  <si>
    <t>0 - 100,000</t>
  </si>
  <si>
    <t>100,001 - 200,000</t>
  </si>
  <si>
    <t>200,001 - 300,000</t>
  </si>
  <si>
    <t>500,001 - 600,000</t>
  </si>
  <si>
    <t>600,001 - 700,000</t>
  </si>
  <si>
    <t>700,001 - 800,000</t>
  </si>
  <si>
    <t>800,001 - 900,000</t>
  </si>
  <si>
    <t>900,001 - 1,000,000</t>
  </si>
  <si>
    <t>% Change Number of Transactions by Price Range for the Property Sub-Sectors</t>
  </si>
  <si>
    <t>Value Of Transactions By Price Range For The Property Sub-Sectors</t>
  </si>
  <si>
    <t>% Change Value of Transactions by Price Range for the Property Sub-Sectors</t>
  </si>
  <si>
    <t>SOHO/SOFO/SOVO</t>
  </si>
  <si>
    <t>Q1 2022</t>
  </si>
  <si>
    <t>Q4 2022</t>
  </si>
  <si>
    <r>
      <t xml:space="preserve">Q1 2023 </t>
    </r>
    <r>
      <rPr>
        <vertAlign val="superscript"/>
        <sz val="10"/>
        <color indexed="8"/>
        <rFont val="Arial"/>
        <family val="2"/>
      </rPr>
      <t>P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</si>
  <si>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>- Preliminary</t>
    </r>
  </si>
  <si>
    <r>
      <t xml:space="preserve">Q1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 xml:space="preserve"> /Q1 2022</t>
    </r>
  </si>
  <si>
    <r>
      <t xml:space="preserve">Q1 2023 </t>
    </r>
    <r>
      <rPr>
        <vertAlign val="superscript"/>
        <sz val="10"/>
        <color indexed="8"/>
        <rFont val="Arial"/>
        <family val="2"/>
      </rPr>
      <t>P</t>
    </r>
    <r>
      <rPr>
        <sz val="10"/>
        <color indexed="8"/>
        <rFont val="Arial"/>
        <family val="2"/>
      </rPr>
      <t>/Q4 2022</t>
    </r>
  </si>
  <si>
    <t>Price Range</t>
  </si>
  <si>
    <t>Quarter</t>
  </si>
  <si>
    <t>Property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</si>
</sst>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178">
    <xf numFmtId="0" fontId="0" fillId="0" borderId="0" xfId="0"/>
    <xf numFmtId="0" fontId="5" fillId="0" borderId="0" xfId="0" applyFont="1" applyBorder="1"/>
    <xf numFmtId="3" fontId="5" fillId="0" borderId="0" xfId="0" applyNumberFormat="1" applyFont="1" applyBorder="1"/>
    <xf numFmtId="165" fontId="5" fillId="0" borderId="0" xfId="0" applyNumberFormat="1" applyFont="1" applyBorder="1"/>
    <xf numFmtId="0" fontId="3" fillId="0" borderId="0" xfId="6" applyFont="1" applyFill="1" applyBorder="1" applyAlignment="1">
      <alignment wrapText="1"/>
    </xf>
    <xf numFmtId="0" fontId="5" fillId="0" borderId="0" xfId="0" applyFont="1" applyFill="1" applyBorder="1"/>
    <xf numFmtId="4" fontId="3" fillId="0" borderId="0" xfId="16" applyNumberFormat="1" applyFont="1" applyFill="1" applyBorder="1" applyAlignment="1">
      <alignment horizontal="right" wrapText="1"/>
    </xf>
    <xf numFmtId="4" fontId="5" fillId="0" borderId="0" xfId="0" applyNumberFormat="1" applyFont="1" applyBorder="1"/>
    <xf numFmtId="4" fontId="6" fillId="0" borderId="0" xfId="16" applyNumberFormat="1" applyFont="1" applyFill="1" applyBorder="1" applyAlignment="1">
      <alignment horizontal="right" wrapText="1"/>
    </xf>
    <xf numFmtId="0" fontId="3" fillId="0" borderId="0" xfId="24" applyFont="1" applyFill="1" applyBorder="1" applyAlignment="1">
      <alignment wrapText="1"/>
    </xf>
    <xf numFmtId="0" fontId="7" fillId="0" borderId="0" xfId="24" applyFont="1" applyFill="1" applyBorder="1" applyAlignment="1">
      <alignment wrapText="1"/>
    </xf>
    <xf numFmtId="2" fontId="3" fillId="0" borderId="0" xfId="4" applyNumberFormat="1" applyFont="1" applyAlignment="1">
      <alignment horizontal="center" vertical="center"/>
    </xf>
    <xf numFmtId="0" fontId="1" fillId="0" borderId="0" xfId="24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/>
    <xf numFmtId="0" fontId="3" fillId="0" borderId="0" xfId="25" applyFont="1" applyFill="1" applyBorder="1"/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2" xfId="12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10" applyFont="1" applyFill="1" applyBorder="1" applyAlignment="1">
      <alignment horizontal="left" vertical="center" wrapText="1"/>
    </xf>
    <xf numFmtId="0" fontId="3" fillId="0" borderId="0" xfId="2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0" borderId="0" xfId="2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15" applyNumberFormat="1" applyFont="1" applyFill="1" applyBorder="1" applyAlignment="1">
      <alignment horizontal="center" wrapText="1"/>
    </xf>
    <xf numFmtId="0" fontId="3" fillId="0" borderId="0" xfId="15" applyFont="1" applyFill="1" applyBorder="1" applyAlignment="1">
      <alignment horizontal="left" wrapText="1"/>
    </xf>
    <xf numFmtId="0" fontId="3" fillId="0" borderId="0" xfId="7" applyFont="1" applyFill="1" applyBorder="1" applyAlignment="1">
      <alignment horizontal="left" wrapText="1"/>
    </xf>
    <xf numFmtId="0" fontId="6" fillId="0" borderId="0" xfId="8" applyFont="1" applyFill="1" applyBorder="1" applyAlignment="1">
      <alignment horizontal="left" wrapText="1"/>
    </xf>
    <xf numFmtId="2" fontId="6" fillId="0" borderId="0" xfId="8" applyNumberFormat="1" applyFont="1" applyFill="1" applyBorder="1" applyAlignment="1">
      <alignment horizontal="center" wrapText="1"/>
    </xf>
    <xf numFmtId="3" fontId="3" fillId="0" borderId="0" xfId="20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 wrapText="1"/>
    </xf>
    <xf numFmtId="2" fontId="3" fillId="0" borderId="0" xfId="23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2" fontId="3" fillId="0" borderId="0" xfId="5" applyNumberFormat="1" applyFont="1" applyFill="1" applyBorder="1" applyAlignment="1">
      <alignment horizontal="center" wrapText="1"/>
    </xf>
    <xf numFmtId="0" fontId="3" fillId="0" borderId="0" xfId="9" applyFont="1" applyFill="1" applyBorder="1" applyAlignment="1">
      <alignment horizontal="left" wrapText="1"/>
    </xf>
    <xf numFmtId="3" fontId="3" fillId="0" borderId="0" xfId="1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3" fontId="6" fillId="0" borderId="0" xfId="8" applyNumberFormat="1" applyFont="1" applyFill="1" applyBorder="1" applyAlignment="1">
      <alignment horizontal="center" wrapText="1"/>
    </xf>
    <xf numFmtId="1" fontId="6" fillId="0" borderId="0" xfId="8" applyNumberFormat="1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3" fillId="0" borderId="1" xfId="4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15" applyFont="1" applyFill="1" applyBorder="1" applyAlignment="1">
      <alignment horizontal="left" vertical="center" wrapText="1"/>
    </xf>
    <xf numFmtId="2" fontId="3" fillId="0" borderId="0" xfId="4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6" fillId="0" borderId="0" xfId="8" applyFont="1" applyFill="1" applyBorder="1" applyAlignment="1">
      <alignment horizontal="left" vertical="center" wrapText="1"/>
    </xf>
    <xf numFmtId="2" fontId="6" fillId="0" borderId="0" xfId="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14" applyFont="1" applyFill="1" applyBorder="1" applyAlignment="1">
      <alignment horizontal="left" wrapText="1"/>
    </xf>
    <xf numFmtId="0" fontId="10" fillId="0" borderId="0" xfId="15" applyFont="1" applyFill="1" applyBorder="1" applyAlignment="1">
      <alignment horizontal="left" wrapText="1"/>
    </xf>
    <xf numFmtId="0" fontId="3" fillId="0" borderId="0" xfId="10" applyFont="1" applyFill="1" applyBorder="1" applyAlignment="1">
      <alignment horizontal="center" vertical="center" wrapText="1"/>
    </xf>
    <xf numFmtId="41" fontId="1" fillId="0" borderId="0" xfId="2" applyFont="1" applyAlignment="1">
      <alignment horizontal="center" vertical="center"/>
    </xf>
    <xf numFmtId="0" fontId="7" fillId="0" borderId="0" xfId="25" applyFont="1" applyFill="1" applyBorder="1" applyAlignment="1">
      <alignment horizontal="center"/>
    </xf>
    <xf numFmtId="0" fontId="3" fillId="0" borderId="1" xfId="12" applyFont="1" applyFill="1" applyBorder="1" applyAlignment="1">
      <alignment wrapText="1"/>
    </xf>
    <xf numFmtId="2" fontId="7" fillId="0" borderId="0" xfId="25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</xf>
    <xf numFmtId="0" fontId="6" fillId="0" borderId="0" xfId="25" applyFont="1" applyAlignment="1">
      <alignment horizontal="center" vertical="center"/>
    </xf>
    <xf numFmtId="0" fontId="3" fillId="0" borderId="0" xfId="25" applyFont="1" applyFill="1" applyBorder="1" applyAlignment="1">
      <alignment horizontal="right" wrapText="1"/>
    </xf>
    <xf numFmtId="166" fontId="3" fillId="0" borderId="0" xfId="1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0" xfId="15" applyFont="1" applyFill="1" applyBorder="1" applyAlignment="1">
      <alignment horizontal="left" vertical="center" wrapText="1"/>
    </xf>
    <xf numFmtId="0" fontId="6" fillId="2" borderId="0" xfId="15" applyFont="1" applyFill="1" applyBorder="1" applyAlignment="1">
      <alignment horizontal="center" vertical="center" wrapText="1"/>
    </xf>
    <xf numFmtId="0" fontId="6" fillId="2" borderId="0" xfId="11" applyFont="1" applyFill="1" applyBorder="1" applyAlignment="1">
      <alignment horizontal="left" vertical="center"/>
    </xf>
    <xf numFmtId="0" fontId="6" fillId="2" borderId="0" xfId="13" applyFont="1" applyFill="1" applyBorder="1" applyAlignment="1">
      <alignment horizontal="left" vertical="center"/>
    </xf>
    <xf numFmtId="0" fontId="6" fillId="2" borderId="0" xfId="16" applyFont="1" applyFill="1" applyBorder="1" applyAlignment="1">
      <alignment horizontal="center" vertical="center" wrapText="1"/>
    </xf>
    <xf numFmtId="0" fontId="6" fillId="2" borderId="0" xfId="16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0" xfId="1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11" applyFont="1" applyFill="1" applyBorder="1" applyAlignment="1">
      <alignment horizontal="left" vertical="center"/>
    </xf>
    <xf numFmtId="0" fontId="6" fillId="0" borderId="0" xfId="11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 vertical="center"/>
    </xf>
    <xf numFmtId="164" fontId="3" fillId="0" borderId="0" xfId="6" applyNumberFormat="1" applyFont="1" applyFill="1" applyBorder="1" applyAlignment="1">
      <alignment horizontal="right" wrapText="1" indent="1"/>
    </xf>
    <xf numFmtId="164" fontId="3" fillId="0" borderId="0" xfId="6" applyNumberFormat="1" applyFont="1" applyFill="1" applyBorder="1" applyAlignment="1">
      <alignment horizontal="right" vertical="center" wrapText="1" indent="1"/>
    </xf>
    <xf numFmtId="0" fontId="6" fillId="0" borderId="0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12" applyFont="1" applyFill="1" applyBorder="1" applyAlignment="1">
      <alignment wrapText="1"/>
    </xf>
    <xf numFmtId="0" fontId="3" fillId="0" borderId="0" xfId="25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left" vertical="center" wrapText="1"/>
    </xf>
    <xf numFmtId="0" fontId="3" fillId="0" borderId="0" xfId="25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0" xfId="25" applyFont="1" applyFill="1" applyBorder="1" applyAlignment="1">
      <alignment horizontal="right" vertical="top" wrapText="1" indent="1"/>
    </xf>
    <xf numFmtId="164" fontId="3" fillId="0" borderId="0" xfId="6" applyNumberFormat="1" applyFont="1" applyFill="1" applyBorder="1" applyAlignment="1">
      <alignment horizontal="right" vertical="top" wrapText="1" indent="1"/>
    </xf>
    <xf numFmtId="166" fontId="3" fillId="0" borderId="0" xfId="1" applyNumberFormat="1" applyFont="1" applyFill="1" applyBorder="1" applyAlignment="1">
      <alignment horizontal="right" vertical="top" wrapText="1" indent="1"/>
    </xf>
    <xf numFmtId="3" fontId="3" fillId="0" borderId="0" xfId="11" applyNumberFormat="1" applyFont="1" applyFill="1" applyBorder="1" applyAlignment="1">
      <alignment horizontal="right" vertical="top" wrapText="1" indent="1"/>
    </xf>
    <xf numFmtId="3" fontId="5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wrapText="1" indent="1"/>
    </xf>
    <xf numFmtId="165" fontId="5" fillId="0" borderId="0" xfId="0" applyNumberFormat="1" applyFont="1" applyFill="1" applyBorder="1" applyAlignment="1">
      <alignment horizontal="right" vertical="top" wrapText="1" indent="1"/>
    </xf>
    <xf numFmtId="165" fontId="1" fillId="0" borderId="0" xfId="0" applyNumberFormat="1" applyFont="1" applyFill="1" applyBorder="1" applyAlignment="1">
      <alignment horizontal="right" vertical="top" wrapText="1" indent="1"/>
    </xf>
    <xf numFmtId="0" fontId="3" fillId="0" borderId="0" xfId="16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 indent="1"/>
    </xf>
    <xf numFmtId="164" fontId="6" fillId="0" borderId="0" xfId="6" applyNumberFormat="1" applyFont="1" applyFill="1" applyBorder="1" applyAlignment="1">
      <alignment horizontal="right" vertical="center" wrapText="1" indent="1"/>
    </xf>
    <xf numFmtId="0" fontId="3" fillId="0" borderId="0" xfId="12" applyFont="1" applyFill="1" applyBorder="1" applyAlignment="1">
      <alignment horizontal="center" wrapText="1"/>
    </xf>
    <xf numFmtId="0" fontId="3" fillId="0" borderId="0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6" fillId="0" borderId="0" xfId="16" applyFont="1" applyFill="1" applyBorder="1" applyAlignment="1">
      <alignment horizontal="left" vertical="center"/>
    </xf>
    <xf numFmtId="0" fontId="6" fillId="0" borderId="0" xfId="16" applyFont="1" applyFill="1" applyBorder="1" applyAlignment="1">
      <alignment horizontal="center" vertical="center" wrapText="1"/>
    </xf>
    <xf numFmtId="0" fontId="6" fillId="0" borderId="0" xfId="16" applyFont="1" applyFill="1" applyBorder="1" applyAlignment="1">
      <alignment horizontal="center" vertical="center"/>
    </xf>
    <xf numFmtId="0" fontId="3" fillId="0" borderId="3" xfId="12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 indent="1"/>
    </xf>
    <xf numFmtId="165" fontId="5" fillId="0" borderId="0" xfId="0" applyNumberFormat="1" applyFont="1" applyBorder="1" applyAlignment="1">
      <alignment horizontal="center" vertical="center"/>
    </xf>
    <xf numFmtId="0" fontId="3" fillId="0" borderId="0" xfId="11" applyFont="1" applyFill="1" applyBorder="1" applyAlignment="1">
      <alignment horizontal="center" wrapText="1"/>
    </xf>
    <xf numFmtId="0" fontId="3" fillId="0" borderId="0" xfId="6" applyFont="1" applyFill="1" applyBorder="1" applyAlignment="1">
      <alignment horizontal="center" wrapText="1"/>
    </xf>
    <xf numFmtId="0" fontId="6" fillId="0" borderId="0" xfId="6" applyFont="1" applyFill="1" applyBorder="1" applyAlignment="1">
      <alignment horizontal="center" wrapText="1"/>
    </xf>
    <xf numFmtId="0" fontId="3" fillId="0" borderId="0" xfId="17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20" applyFont="1" applyBorder="1" applyAlignment="1">
      <alignment horizontal="center"/>
    </xf>
    <xf numFmtId="0" fontId="6" fillId="0" borderId="0" xfId="15" applyFont="1" applyFill="1" applyBorder="1" applyAlignment="1">
      <alignment horizontal="left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center" wrapText="1"/>
    </xf>
    <xf numFmtId="0" fontId="6" fillId="0" borderId="0" xfId="8" applyFont="1" applyFill="1" applyBorder="1" applyAlignment="1">
      <alignment horizontal="center" wrapText="1"/>
    </xf>
    <xf numFmtId="0" fontId="3" fillId="0" borderId="0" xfId="10" applyFont="1" applyFill="1" applyBorder="1" applyAlignment="1">
      <alignment horizontal="right" vertical="center" wrapText="1" indent="2"/>
    </xf>
    <xf numFmtId="3" fontId="3" fillId="0" borderId="0" xfId="15" applyNumberFormat="1" applyFont="1" applyFill="1" applyBorder="1" applyAlignment="1">
      <alignment horizontal="right" wrapText="1" indent="2"/>
    </xf>
    <xf numFmtId="0" fontId="3" fillId="0" borderId="0" xfId="10" applyFont="1" applyBorder="1" applyAlignment="1">
      <alignment horizontal="right" vertical="center" wrapText="1" indent="2"/>
    </xf>
    <xf numFmtId="0" fontId="3" fillId="0" borderId="0" xfId="18" applyFont="1" applyBorder="1" applyAlignment="1">
      <alignment horizontal="right" wrapText="1" indent="2"/>
    </xf>
    <xf numFmtId="3" fontId="6" fillId="0" borderId="0" xfId="8" applyNumberFormat="1" applyFont="1" applyFill="1" applyBorder="1" applyAlignment="1">
      <alignment horizontal="right" wrapText="1" indent="2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3" fillId="0" borderId="0" xfId="10" applyNumberFormat="1" applyFont="1" applyFill="1" applyBorder="1" applyAlignment="1">
      <alignment horizontal="right" wrapText="1" indent="2"/>
    </xf>
    <xf numFmtId="2" fontId="3" fillId="0" borderId="0" xfId="15" applyNumberFormat="1" applyFont="1" applyFill="1" applyBorder="1" applyAlignment="1">
      <alignment horizontal="right" wrapText="1" indent="2"/>
    </xf>
    <xf numFmtId="2" fontId="3" fillId="0" borderId="0" xfId="10" applyNumberFormat="1" applyFont="1" applyBorder="1" applyAlignment="1">
      <alignment horizontal="right" wrapText="1" indent="2"/>
    </xf>
    <xf numFmtId="2" fontId="3" fillId="0" borderId="0" xfId="18" applyNumberFormat="1" applyFont="1" applyBorder="1" applyAlignment="1">
      <alignment horizontal="right" wrapText="1" indent="2"/>
    </xf>
    <xf numFmtId="2" fontId="6" fillId="0" borderId="0" xfId="8" applyNumberFormat="1" applyFont="1" applyFill="1" applyBorder="1" applyAlignment="1">
      <alignment horizontal="right" wrapText="1" indent="2"/>
    </xf>
    <xf numFmtId="0" fontId="3" fillId="0" borderId="0" xfId="19" applyFont="1" applyFill="1" applyBorder="1" applyAlignment="1">
      <alignment wrapText="1"/>
    </xf>
    <xf numFmtId="0" fontId="6" fillId="0" borderId="0" xfId="13" applyFont="1" applyFill="1" applyBorder="1" applyAlignment="1">
      <alignment horizontal="left" vertical="center"/>
    </xf>
    <xf numFmtId="0" fontId="3" fillId="0" borderId="0" xfId="15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right" vertical="center" wrapText="1" indent="2"/>
    </xf>
    <xf numFmtId="0" fontId="1" fillId="0" borderId="0" xfId="0" applyFont="1" applyFill="1" applyBorder="1" applyAlignment="1">
      <alignment horizontal="right" vertical="center" wrapText="1" indent="2"/>
    </xf>
    <xf numFmtId="3" fontId="6" fillId="0" borderId="0" xfId="8" applyNumberFormat="1" applyFont="1" applyFill="1" applyBorder="1" applyAlignment="1">
      <alignment horizontal="right" vertical="center" wrapText="1" indent="2"/>
    </xf>
    <xf numFmtId="4" fontId="3" fillId="0" borderId="0" xfId="16" applyNumberFormat="1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" wrapText="1"/>
    </xf>
    <xf numFmtId="0" fontId="3" fillId="0" borderId="0" xfId="20" applyFont="1" applyFill="1" applyBorder="1" applyAlignment="1">
      <alignment horizontal="center"/>
    </xf>
    <xf numFmtId="0" fontId="3" fillId="0" borderId="1" xfId="11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center" wrapText="1"/>
    </xf>
    <xf numFmtId="0" fontId="6" fillId="0" borderId="0" xfId="11" applyFont="1" applyFill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0" fontId="3" fillId="0" borderId="0" xfId="26" applyFont="1" applyFill="1" applyBorder="1" applyAlignment="1">
      <alignment horizontal="right" wrapText="1" indent="1"/>
    </xf>
    <xf numFmtId="3" fontId="3" fillId="0" borderId="0" xfId="15" applyNumberFormat="1" applyFont="1" applyFill="1" applyBorder="1" applyAlignment="1">
      <alignment horizontal="right" vertical="center" wrapText="1" indent="1"/>
    </xf>
    <xf numFmtId="0" fontId="3" fillId="0" borderId="0" xfId="26" applyFont="1" applyBorder="1" applyAlignment="1">
      <alignment horizontal="right" wrapText="1" indent="1"/>
    </xf>
    <xf numFmtId="3" fontId="6" fillId="0" borderId="0" xfId="8" applyNumberFormat="1" applyFont="1" applyFill="1" applyBorder="1" applyAlignment="1">
      <alignment horizontal="right" vertical="center" wrapText="1" indent="1"/>
    </xf>
    <xf numFmtId="2" fontId="3" fillId="0" borderId="0" xfId="3" applyNumberFormat="1" applyFont="1" applyFill="1" applyBorder="1" applyAlignment="1">
      <alignment horizontal="right" wrapText="1" indent="1"/>
    </xf>
    <xf numFmtId="2" fontId="3" fillId="0" borderId="0" xfId="15" applyNumberFormat="1" applyFont="1" applyFill="1" applyBorder="1" applyAlignment="1">
      <alignment horizontal="right" wrapText="1" indent="1"/>
    </xf>
    <xf numFmtId="2" fontId="6" fillId="0" borderId="0" xfId="8" applyNumberFormat="1" applyFont="1" applyFill="1" applyBorder="1" applyAlignment="1">
      <alignment horizontal="right" wrapText="1" inden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right" wrapText="1" indent="1"/>
    </xf>
    <xf numFmtId="0" fontId="5" fillId="0" borderId="0" xfId="0" applyFont="1" applyBorder="1" applyAlignment="1">
      <alignment horizontal="right" wrapText="1" indent="1"/>
    </xf>
    <xf numFmtId="2" fontId="1" fillId="0" borderId="0" xfId="0" applyNumberFormat="1" applyFont="1" applyBorder="1" applyAlignment="1">
      <alignment horizontal="right" wrapText="1" indent="1"/>
    </xf>
    <xf numFmtId="2" fontId="5" fillId="0" borderId="0" xfId="0" applyNumberFormat="1" applyFont="1" applyBorder="1" applyAlignment="1">
      <alignment horizontal="right" wrapText="1" indent="1"/>
    </xf>
    <xf numFmtId="2" fontId="1" fillId="0" borderId="0" xfId="0" applyNumberFormat="1" applyFont="1" applyFill="1" applyBorder="1" applyAlignment="1">
      <alignment horizontal="right" wrapText="1" indent="1"/>
    </xf>
  </cellXfs>
  <cellStyles count="27">
    <cellStyle name="Comma" xfId="1" builtinId="3"/>
    <cellStyle name="Comma [0]" xfId="2" builtinId="6"/>
    <cellStyle name="Normal" xfId="0" builtinId="0"/>
    <cellStyle name="Normal_AGRI" xfId="3" xr:uid="{00000000-0005-0000-0000-000003000000}"/>
    <cellStyle name="Normal_COMM" xfId="4" xr:uid="{00000000-0005-0000-0000-000004000000}"/>
    <cellStyle name="Normal_D" xfId="26" xr:uid="{00000000-0005-0000-0000-000005000000}"/>
    <cellStyle name="Normal_INDS" xfId="5" xr:uid="{00000000-0005-0000-0000-000006000000}"/>
    <cellStyle name="Normal_Jadual 1" xfId="6" xr:uid="{00000000-0005-0000-0000-000007000000}"/>
    <cellStyle name="Normal_Jadual 11" xfId="7" xr:uid="{00000000-0005-0000-0000-000008000000}"/>
    <cellStyle name="Normal_Jadual 5" xfId="8" xr:uid="{00000000-0005-0000-0000-000009000000}"/>
    <cellStyle name="Normal_Jadual 9" xfId="9" xr:uid="{00000000-0005-0000-0000-00000A000000}"/>
    <cellStyle name="Normal_RESD" xfId="10" xr:uid="{00000000-0005-0000-0000-00000B000000}"/>
    <cellStyle name="Normal_Sheet1" xfId="11" xr:uid="{00000000-0005-0000-0000-00000C000000}"/>
    <cellStyle name="Normal_Sheet1_1" xfId="12" xr:uid="{00000000-0005-0000-0000-00000D000000}"/>
    <cellStyle name="Normal_Sheet10" xfId="13" xr:uid="{00000000-0005-0000-0000-00000E000000}"/>
    <cellStyle name="Normal_Sheet11" xfId="14" xr:uid="{00000000-0005-0000-0000-00000F000000}"/>
    <cellStyle name="Normal_Sheet12" xfId="15" xr:uid="{00000000-0005-0000-0000-000010000000}"/>
    <cellStyle name="Normal_Sheet2" xfId="16" xr:uid="{00000000-0005-0000-0000-000011000000}"/>
    <cellStyle name="Normal_Sheet3" xfId="17" xr:uid="{00000000-0005-0000-0000-000012000000}"/>
    <cellStyle name="Normal_Sheet5" xfId="18" xr:uid="{00000000-0005-0000-0000-000013000000}"/>
    <cellStyle name="Normal_Sheet5_1" xfId="19" xr:uid="{00000000-0005-0000-0000-000014000000}"/>
    <cellStyle name="Normal_Sheet6" xfId="20" xr:uid="{00000000-0005-0000-0000-000015000000}"/>
    <cellStyle name="Normal_Sheet7" xfId="21" xr:uid="{00000000-0005-0000-0000-000016000000}"/>
    <cellStyle name="Normal_Sheet8" xfId="22" xr:uid="{00000000-0005-0000-0000-000017000000}"/>
    <cellStyle name="Normal_Sheet9" xfId="23" xr:uid="{00000000-0005-0000-0000-000018000000}"/>
    <cellStyle name="Normal_Tab 7" xfId="24" xr:uid="{00000000-0005-0000-0000-000019000000}"/>
    <cellStyle name="Normal_TOTAL" xfId="25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Y90"/>
  <sheetViews>
    <sheetView topLeftCell="A49" zoomScale="90" zoomScaleNormal="90" workbookViewId="0">
      <selection activeCell="C60" sqref="C60:C61"/>
    </sheetView>
  </sheetViews>
  <sheetFormatPr defaultColWidth="9.140625" defaultRowHeight="12.75" x14ac:dyDescent="0.2"/>
  <cols>
    <col min="1" max="1" width="9.140625" style="22"/>
    <col min="2" max="2" width="19.85546875" style="20" customWidth="1"/>
    <col min="3" max="3" width="19.85546875" style="22" customWidth="1"/>
    <col min="4" max="17" width="14" style="22" customWidth="1"/>
    <col min="18" max="16384" width="9.140625" style="22"/>
  </cols>
  <sheetData>
    <row r="3" spans="2:25" ht="12.75" customHeight="1" x14ac:dyDescent="0.2">
      <c r="B3" s="46" t="s">
        <v>74</v>
      </c>
    </row>
    <row r="4" spans="2:25" ht="12.75" customHeight="1" x14ac:dyDescent="0.2">
      <c r="B4" s="46" t="s">
        <v>90</v>
      </c>
    </row>
    <row r="5" spans="2:25" ht="12.75" customHeight="1" x14ac:dyDescent="0.2"/>
    <row r="6" spans="2:25" s="23" customFormat="1" ht="12.75" customHeight="1" x14ac:dyDescent="0.2">
      <c r="B6" s="79" t="s">
        <v>109</v>
      </c>
      <c r="C6" s="83" t="s">
        <v>110</v>
      </c>
      <c r="D6" s="85" t="s">
        <v>0</v>
      </c>
      <c r="E6" s="85"/>
      <c r="F6" s="85" t="s">
        <v>1</v>
      </c>
      <c r="G6" s="85"/>
      <c r="H6" s="85" t="s">
        <v>2</v>
      </c>
      <c r="I6" s="85"/>
      <c r="J6" s="85" t="s">
        <v>3</v>
      </c>
      <c r="K6" s="85"/>
      <c r="L6" s="85" t="s">
        <v>4</v>
      </c>
      <c r="M6" s="85"/>
      <c r="N6" s="85" t="s">
        <v>5</v>
      </c>
      <c r="O6" s="85"/>
      <c r="P6" s="85" t="s">
        <v>6</v>
      </c>
      <c r="Q6" s="85"/>
    </row>
    <row r="7" spans="2:25" s="23" customFormat="1" ht="12.75" customHeight="1" x14ac:dyDescent="0.2">
      <c r="B7" s="79"/>
      <c r="C7" s="83"/>
      <c r="D7" s="83" t="s">
        <v>7</v>
      </c>
      <c r="E7" s="83" t="s">
        <v>8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S7" s="71"/>
      <c r="T7" s="71"/>
      <c r="U7" s="71"/>
      <c r="V7" s="71"/>
      <c r="W7" s="71"/>
      <c r="X7" s="71"/>
      <c r="Y7" s="72"/>
    </row>
    <row r="8" spans="2:25" s="86" customFormat="1" ht="12.75" customHeight="1" x14ac:dyDescent="0.2"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S8" s="71"/>
      <c r="T8" s="71"/>
      <c r="U8" s="71"/>
      <c r="V8" s="71"/>
      <c r="W8" s="71"/>
      <c r="X8" s="71"/>
      <c r="Y8" s="89"/>
    </row>
    <row r="9" spans="2:25" s="67" customFormat="1" ht="12.75" customHeight="1" x14ac:dyDescent="0.2">
      <c r="B9" s="95" t="s">
        <v>91</v>
      </c>
      <c r="C9" s="112" t="s">
        <v>103</v>
      </c>
      <c r="D9" s="100">
        <v>886</v>
      </c>
      <c r="E9" s="101">
        <v>46.436058700209642</v>
      </c>
      <c r="F9" s="100">
        <v>16</v>
      </c>
      <c r="G9" s="101">
        <v>18.823529411764707</v>
      </c>
      <c r="H9" s="100">
        <v>0</v>
      </c>
      <c r="I9" s="101">
        <v>0</v>
      </c>
      <c r="J9" s="102">
        <v>1529</v>
      </c>
      <c r="K9" s="101">
        <v>83.233532934131745</v>
      </c>
      <c r="L9" s="100">
        <v>207</v>
      </c>
      <c r="M9" s="101">
        <v>66.774193548387089</v>
      </c>
      <c r="N9" s="103">
        <v>0</v>
      </c>
      <c r="O9" s="101" t="s">
        <v>71</v>
      </c>
      <c r="P9" s="103">
        <v>2638</v>
      </c>
      <c r="Q9" s="101">
        <v>63.566265060240966</v>
      </c>
      <c r="S9" s="73"/>
      <c r="T9" s="73"/>
      <c r="U9" s="15"/>
      <c r="V9" s="73"/>
      <c r="W9" s="73"/>
      <c r="X9" s="74"/>
      <c r="Y9" s="96"/>
    </row>
    <row r="10" spans="2:25" s="67" customFormat="1" ht="12.75" customHeight="1" x14ac:dyDescent="0.2">
      <c r="B10" s="95"/>
      <c r="C10" s="112" t="s">
        <v>104</v>
      </c>
      <c r="D10" s="100">
        <v>579</v>
      </c>
      <c r="E10" s="101">
        <v>41.714697406340058</v>
      </c>
      <c r="F10" s="100">
        <v>20</v>
      </c>
      <c r="G10" s="101">
        <v>22.471910112359549</v>
      </c>
      <c r="H10" s="100">
        <v>1</v>
      </c>
      <c r="I10" s="101">
        <v>25</v>
      </c>
      <c r="J10" s="100">
        <v>835</v>
      </c>
      <c r="K10" s="101">
        <v>82.266009852216754</v>
      </c>
      <c r="L10" s="100">
        <v>138</v>
      </c>
      <c r="M10" s="101">
        <v>65.402843601895739</v>
      </c>
      <c r="N10" s="103">
        <v>0</v>
      </c>
      <c r="O10" s="101" t="s">
        <v>71</v>
      </c>
      <c r="P10" s="103">
        <v>1573</v>
      </c>
      <c r="Q10" s="101">
        <v>58.108607314370154</v>
      </c>
      <c r="S10" s="73"/>
      <c r="T10" s="73"/>
      <c r="U10" s="15"/>
      <c r="V10" s="73"/>
      <c r="W10" s="73"/>
      <c r="X10" s="74"/>
      <c r="Y10" s="96"/>
    </row>
    <row r="11" spans="2:25" s="67" customFormat="1" ht="12.75" customHeight="1" x14ac:dyDescent="0.2">
      <c r="B11" s="95"/>
      <c r="C11" s="59" t="s">
        <v>105</v>
      </c>
      <c r="D11" s="100">
        <v>739</v>
      </c>
      <c r="E11" s="101">
        <v>47.955872809863727</v>
      </c>
      <c r="F11" s="100">
        <v>21</v>
      </c>
      <c r="G11" s="101">
        <v>18.75</v>
      </c>
      <c r="H11" s="100">
        <v>0</v>
      </c>
      <c r="I11" s="101">
        <v>0</v>
      </c>
      <c r="J11" s="100">
        <v>1223</v>
      </c>
      <c r="K11" s="101">
        <v>84.170681348933243</v>
      </c>
      <c r="L11" s="100">
        <v>229</v>
      </c>
      <c r="M11" s="101">
        <v>68.358208955223873</v>
      </c>
      <c r="N11" s="103">
        <v>0</v>
      </c>
      <c r="O11" s="101" t="s">
        <v>71</v>
      </c>
      <c r="P11" s="103">
        <v>2212</v>
      </c>
      <c r="Q11" s="101">
        <v>64.208998548621182</v>
      </c>
      <c r="S11" s="73"/>
      <c r="T11" s="73"/>
      <c r="U11" s="15"/>
      <c r="V11" s="73"/>
      <c r="W11" s="73"/>
      <c r="X11" s="74"/>
      <c r="Y11" s="96"/>
    </row>
    <row r="12" spans="2:25" s="67" customFormat="1" ht="12.75" customHeight="1" x14ac:dyDescent="0.2">
      <c r="B12" s="95" t="s">
        <v>92</v>
      </c>
      <c r="C12" s="113"/>
      <c r="D12" s="100">
        <v>429</v>
      </c>
      <c r="E12" s="101">
        <v>22.484276729559749</v>
      </c>
      <c r="F12" s="100">
        <v>19</v>
      </c>
      <c r="G12" s="101">
        <v>22.352941176470591</v>
      </c>
      <c r="H12" s="100">
        <v>2</v>
      </c>
      <c r="I12" s="101">
        <v>20</v>
      </c>
      <c r="J12" s="100">
        <v>238</v>
      </c>
      <c r="K12" s="101">
        <v>12.955906369080022</v>
      </c>
      <c r="L12" s="100">
        <v>75</v>
      </c>
      <c r="M12" s="101">
        <v>24.193548387096776</v>
      </c>
      <c r="N12" s="103">
        <v>0</v>
      </c>
      <c r="O12" s="101" t="s">
        <v>71</v>
      </c>
      <c r="P12" s="103">
        <v>763</v>
      </c>
      <c r="Q12" s="101">
        <v>18.3855421686747</v>
      </c>
      <c r="S12" s="73"/>
      <c r="T12" s="73"/>
      <c r="U12" s="15"/>
      <c r="V12" s="73"/>
      <c r="W12" s="73"/>
      <c r="X12" s="74"/>
      <c r="Y12" s="96"/>
    </row>
    <row r="13" spans="2:25" s="67" customFormat="1" ht="12.75" customHeight="1" x14ac:dyDescent="0.2">
      <c r="B13" s="95"/>
      <c r="C13" s="113"/>
      <c r="D13" s="100">
        <v>293</v>
      </c>
      <c r="E13" s="101">
        <v>21.109510086455334</v>
      </c>
      <c r="F13" s="100">
        <v>21</v>
      </c>
      <c r="G13" s="101">
        <v>23.595505617977526</v>
      </c>
      <c r="H13" s="100">
        <v>0</v>
      </c>
      <c r="I13" s="101">
        <v>0</v>
      </c>
      <c r="J13" s="100">
        <v>142</v>
      </c>
      <c r="K13" s="101">
        <v>13.990147783251231</v>
      </c>
      <c r="L13" s="100">
        <v>49</v>
      </c>
      <c r="M13" s="101">
        <v>23.222748815165879</v>
      </c>
      <c r="N13" s="103">
        <v>0</v>
      </c>
      <c r="O13" s="101" t="s">
        <v>71</v>
      </c>
      <c r="P13" s="103">
        <v>505</v>
      </c>
      <c r="Q13" s="101">
        <v>18.65533801256003</v>
      </c>
      <c r="S13" s="73"/>
      <c r="T13" s="73"/>
      <c r="U13" s="15"/>
      <c r="V13" s="73"/>
      <c r="W13" s="73"/>
      <c r="X13" s="74"/>
      <c r="Y13" s="96"/>
    </row>
    <row r="14" spans="2:25" s="67" customFormat="1" ht="12.75" customHeight="1" x14ac:dyDescent="0.2">
      <c r="B14" s="95"/>
      <c r="C14" s="113"/>
      <c r="D14" s="100">
        <v>326</v>
      </c>
      <c r="E14" s="101">
        <v>21.155094094743674</v>
      </c>
      <c r="F14" s="100">
        <v>18</v>
      </c>
      <c r="G14" s="101">
        <v>16.071428571428573</v>
      </c>
      <c r="H14" s="100">
        <v>0</v>
      </c>
      <c r="I14" s="101">
        <v>0</v>
      </c>
      <c r="J14" s="100">
        <v>194</v>
      </c>
      <c r="K14" s="101">
        <v>13.351686166551962</v>
      </c>
      <c r="L14" s="100">
        <v>85</v>
      </c>
      <c r="M14" s="101">
        <v>25.373134328358208</v>
      </c>
      <c r="N14" s="103">
        <v>0</v>
      </c>
      <c r="O14" s="101" t="s">
        <v>71</v>
      </c>
      <c r="P14" s="103">
        <v>623</v>
      </c>
      <c r="Q14" s="101">
        <v>18.084179970972425</v>
      </c>
      <c r="S14" s="73"/>
      <c r="T14" s="73"/>
      <c r="U14" s="73"/>
      <c r="V14" s="73"/>
      <c r="W14" s="73"/>
      <c r="X14" s="74"/>
      <c r="Y14" s="96"/>
    </row>
    <row r="15" spans="2:25" s="67" customFormat="1" ht="12.75" customHeight="1" x14ac:dyDescent="0.2">
      <c r="B15" s="95" t="s">
        <v>93</v>
      </c>
      <c r="C15" s="113"/>
      <c r="D15" s="100">
        <v>350</v>
      </c>
      <c r="E15" s="101">
        <v>18.343815513626836</v>
      </c>
      <c r="F15" s="100">
        <v>5</v>
      </c>
      <c r="G15" s="101">
        <v>5.8823529411764701</v>
      </c>
      <c r="H15" s="100">
        <v>0</v>
      </c>
      <c r="I15" s="101">
        <v>0</v>
      </c>
      <c r="J15" s="100">
        <v>39</v>
      </c>
      <c r="K15" s="101">
        <v>2.1230266739248775</v>
      </c>
      <c r="L15" s="100">
        <v>14</v>
      </c>
      <c r="M15" s="101">
        <v>4.5161290322580641</v>
      </c>
      <c r="N15" s="103">
        <v>0</v>
      </c>
      <c r="O15" s="101" t="s">
        <v>71</v>
      </c>
      <c r="P15" s="103">
        <v>408</v>
      </c>
      <c r="Q15" s="101">
        <v>9.8313253012048207</v>
      </c>
      <c r="S15" s="73"/>
      <c r="T15" s="73"/>
      <c r="U15" s="15"/>
      <c r="V15" s="73"/>
      <c r="W15" s="73"/>
      <c r="X15" s="74"/>
      <c r="Y15" s="96"/>
    </row>
    <row r="16" spans="2:25" s="67" customFormat="1" ht="12.75" customHeight="1" x14ac:dyDescent="0.2">
      <c r="B16" s="95"/>
      <c r="C16" s="113"/>
      <c r="D16" s="100">
        <v>268</v>
      </c>
      <c r="E16" s="101">
        <v>19.308357348703169</v>
      </c>
      <c r="F16" s="100">
        <v>5</v>
      </c>
      <c r="G16" s="101">
        <v>5.6179775280898872</v>
      </c>
      <c r="H16" s="100">
        <v>0</v>
      </c>
      <c r="I16" s="101">
        <v>0</v>
      </c>
      <c r="J16" s="100">
        <v>21</v>
      </c>
      <c r="K16" s="101">
        <v>2.0689655172413794</v>
      </c>
      <c r="L16" s="100">
        <v>14</v>
      </c>
      <c r="M16" s="101">
        <v>6.6350710900473935</v>
      </c>
      <c r="N16" s="103">
        <v>0</v>
      </c>
      <c r="O16" s="101" t="s">
        <v>71</v>
      </c>
      <c r="P16" s="103">
        <v>308</v>
      </c>
      <c r="Q16" s="101">
        <v>11.377909124492058</v>
      </c>
      <c r="S16" s="73"/>
      <c r="T16" s="73"/>
      <c r="U16" s="15"/>
      <c r="V16" s="73"/>
      <c r="W16" s="73"/>
      <c r="X16" s="74"/>
      <c r="Y16" s="96"/>
    </row>
    <row r="17" spans="2:25" s="67" customFormat="1" ht="12.75" customHeight="1" x14ac:dyDescent="0.2">
      <c r="B17" s="95"/>
      <c r="C17" s="113"/>
      <c r="D17" s="100">
        <v>242</v>
      </c>
      <c r="E17" s="101">
        <v>15.704088254380272</v>
      </c>
      <c r="F17" s="100">
        <v>25</v>
      </c>
      <c r="G17" s="101">
        <v>22.321428571428573</v>
      </c>
      <c r="H17" s="100">
        <v>1</v>
      </c>
      <c r="I17" s="101">
        <v>25</v>
      </c>
      <c r="J17" s="100">
        <v>28</v>
      </c>
      <c r="K17" s="101">
        <v>1.9270474879559532</v>
      </c>
      <c r="L17" s="100">
        <v>8</v>
      </c>
      <c r="M17" s="101">
        <v>2.3880597014925375</v>
      </c>
      <c r="N17" s="103">
        <v>0</v>
      </c>
      <c r="O17" s="101" t="s">
        <v>71</v>
      </c>
      <c r="P17" s="103">
        <v>304</v>
      </c>
      <c r="Q17" s="101">
        <v>8.8243831640058055</v>
      </c>
      <c r="S17" s="73"/>
      <c r="T17" s="73"/>
      <c r="U17" s="15"/>
      <c r="V17" s="73"/>
      <c r="W17" s="73"/>
      <c r="X17" s="74"/>
      <c r="Y17" s="96"/>
    </row>
    <row r="18" spans="2:25" s="67" customFormat="1" ht="12.75" customHeight="1" x14ac:dyDescent="0.2">
      <c r="B18" s="95" t="s">
        <v>69</v>
      </c>
      <c r="C18" s="113"/>
      <c r="D18" s="100">
        <v>169</v>
      </c>
      <c r="E18" s="101">
        <v>8.8574423480083855</v>
      </c>
      <c r="F18" s="100">
        <v>10</v>
      </c>
      <c r="G18" s="101">
        <v>11.76470588235294</v>
      </c>
      <c r="H18" s="100">
        <v>1</v>
      </c>
      <c r="I18" s="101">
        <v>10</v>
      </c>
      <c r="J18" s="100">
        <v>28</v>
      </c>
      <c r="K18" s="101">
        <v>1.5242242787152966</v>
      </c>
      <c r="L18" s="100">
        <v>6</v>
      </c>
      <c r="M18" s="101">
        <v>1.935483870967742</v>
      </c>
      <c r="N18" s="103">
        <v>0</v>
      </c>
      <c r="O18" s="101" t="s">
        <v>71</v>
      </c>
      <c r="P18" s="103">
        <v>214</v>
      </c>
      <c r="Q18" s="101">
        <v>5.1566265060240966</v>
      </c>
      <c r="S18" s="73"/>
      <c r="T18" s="73"/>
      <c r="U18" s="15"/>
      <c r="V18" s="73"/>
      <c r="W18" s="73"/>
      <c r="X18" s="74"/>
      <c r="Y18" s="96"/>
    </row>
    <row r="19" spans="2:25" s="67" customFormat="1" ht="12.75" customHeight="1" x14ac:dyDescent="0.2">
      <c r="B19" s="95"/>
      <c r="C19" s="113"/>
      <c r="D19" s="100">
        <v>147</v>
      </c>
      <c r="E19" s="101">
        <v>10.590778097982708</v>
      </c>
      <c r="F19" s="100">
        <v>7</v>
      </c>
      <c r="G19" s="101">
        <v>7.8651685393258424</v>
      </c>
      <c r="H19" s="100">
        <v>0</v>
      </c>
      <c r="I19" s="101">
        <v>0</v>
      </c>
      <c r="J19" s="100">
        <v>10</v>
      </c>
      <c r="K19" s="101">
        <v>0.98522167487684731</v>
      </c>
      <c r="L19" s="100">
        <v>7</v>
      </c>
      <c r="M19" s="101">
        <v>3.3175355450236967</v>
      </c>
      <c r="N19" s="103">
        <v>0</v>
      </c>
      <c r="O19" s="101" t="s">
        <v>71</v>
      </c>
      <c r="P19" s="103">
        <v>171</v>
      </c>
      <c r="Q19" s="101">
        <v>6.3169560398965636</v>
      </c>
      <c r="S19" s="73"/>
      <c r="T19" s="73"/>
      <c r="U19" s="15"/>
      <c r="V19" s="73"/>
      <c r="W19" s="73"/>
      <c r="X19" s="74"/>
      <c r="Y19" s="96"/>
    </row>
    <row r="20" spans="2:25" s="67" customFormat="1" ht="12.75" customHeight="1" x14ac:dyDescent="0.2">
      <c r="B20" s="95"/>
      <c r="C20" s="113"/>
      <c r="D20" s="100">
        <v>145</v>
      </c>
      <c r="E20" s="101">
        <v>9.4094743672939636</v>
      </c>
      <c r="F20" s="100">
        <v>15</v>
      </c>
      <c r="G20" s="101">
        <v>13.392857142857142</v>
      </c>
      <c r="H20" s="100">
        <v>0</v>
      </c>
      <c r="I20" s="101">
        <v>0</v>
      </c>
      <c r="J20" s="100">
        <v>1</v>
      </c>
      <c r="K20" s="101">
        <v>6.8823124569855468E-2</v>
      </c>
      <c r="L20" s="100">
        <v>11</v>
      </c>
      <c r="M20" s="101">
        <v>3.2835820895522385</v>
      </c>
      <c r="N20" s="103">
        <v>0</v>
      </c>
      <c r="O20" s="101" t="s">
        <v>71</v>
      </c>
      <c r="P20" s="103">
        <v>172</v>
      </c>
      <c r="Q20" s="101">
        <v>4.9927431059506535</v>
      </c>
      <c r="S20" s="73"/>
      <c r="T20" s="73"/>
      <c r="U20" s="73"/>
      <c r="V20" s="73"/>
      <c r="W20" s="73"/>
      <c r="X20" s="74"/>
      <c r="Y20" s="96"/>
    </row>
    <row r="21" spans="2:25" s="67" customFormat="1" ht="12.75" customHeight="1" x14ac:dyDescent="0.2">
      <c r="B21" s="95" t="s">
        <v>70</v>
      </c>
      <c r="C21" s="113"/>
      <c r="D21" s="100">
        <v>51</v>
      </c>
      <c r="E21" s="101">
        <v>2.6729559748427674</v>
      </c>
      <c r="F21" s="100">
        <v>8</v>
      </c>
      <c r="G21" s="101">
        <v>9.4117647058823533</v>
      </c>
      <c r="H21" s="100">
        <v>0</v>
      </c>
      <c r="I21" s="101">
        <v>0</v>
      </c>
      <c r="J21" s="100">
        <v>1</v>
      </c>
      <c r="K21" s="101">
        <v>5.443658138268917E-2</v>
      </c>
      <c r="L21" s="100">
        <v>4</v>
      </c>
      <c r="M21" s="101">
        <v>1.2903225806451613</v>
      </c>
      <c r="N21" s="103">
        <v>0</v>
      </c>
      <c r="O21" s="101" t="s">
        <v>71</v>
      </c>
      <c r="P21" s="103">
        <v>64</v>
      </c>
      <c r="Q21" s="101">
        <v>1.542168674698795</v>
      </c>
      <c r="S21" s="73"/>
      <c r="T21" s="73"/>
      <c r="U21" s="15"/>
      <c r="V21" s="73"/>
      <c r="W21" s="73"/>
      <c r="X21" s="74"/>
      <c r="Y21" s="96"/>
    </row>
    <row r="22" spans="2:25" s="67" customFormat="1" ht="12.75" customHeight="1" x14ac:dyDescent="0.2">
      <c r="B22" s="95"/>
      <c r="C22" s="113"/>
      <c r="D22" s="100">
        <v>82</v>
      </c>
      <c r="E22" s="101">
        <v>5.9077809798270895</v>
      </c>
      <c r="F22" s="100">
        <v>5</v>
      </c>
      <c r="G22" s="101">
        <v>5.6179775280898872</v>
      </c>
      <c r="H22" s="100">
        <v>0</v>
      </c>
      <c r="I22" s="101">
        <v>0</v>
      </c>
      <c r="J22" s="100">
        <v>6</v>
      </c>
      <c r="K22" s="101">
        <v>0.59113300492610843</v>
      </c>
      <c r="L22" s="100">
        <v>2</v>
      </c>
      <c r="M22" s="101">
        <v>0.94786729857819907</v>
      </c>
      <c r="N22" s="103">
        <v>0</v>
      </c>
      <c r="O22" s="101" t="s">
        <v>71</v>
      </c>
      <c r="P22" s="103">
        <v>95</v>
      </c>
      <c r="Q22" s="101">
        <v>3.509420022164758</v>
      </c>
      <c r="S22" s="73"/>
      <c r="T22" s="73"/>
      <c r="U22" s="15"/>
      <c r="V22" s="73"/>
      <c r="W22" s="15"/>
      <c r="X22" s="74"/>
      <c r="Y22" s="96"/>
    </row>
    <row r="23" spans="2:25" s="67" customFormat="1" ht="12.75" customHeight="1" x14ac:dyDescent="0.2">
      <c r="B23" s="95"/>
      <c r="C23" s="113"/>
      <c r="D23" s="100">
        <v>64</v>
      </c>
      <c r="E23" s="101">
        <v>4.1531473069435432</v>
      </c>
      <c r="F23" s="100">
        <v>6</v>
      </c>
      <c r="G23" s="101">
        <v>5.3571428571428568</v>
      </c>
      <c r="H23" s="100">
        <v>0</v>
      </c>
      <c r="I23" s="101">
        <v>0</v>
      </c>
      <c r="J23" s="100">
        <v>2</v>
      </c>
      <c r="K23" s="101">
        <v>0.13764624913971094</v>
      </c>
      <c r="L23" s="100">
        <v>2</v>
      </c>
      <c r="M23" s="101">
        <v>0.59701492537313439</v>
      </c>
      <c r="N23" s="103">
        <v>0</v>
      </c>
      <c r="O23" s="101" t="s">
        <v>71</v>
      </c>
      <c r="P23" s="103">
        <v>74</v>
      </c>
      <c r="Q23" s="101">
        <v>2.1480406386066764</v>
      </c>
      <c r="S23" s="73"/>
      <c r="T23" s="73"/>
      <c r="U23" s="15"/>
      <c r="V23" s="73"/>
      <c r="W23" s="73"/>
      <c r="X23" s="74"/>
      <c r="Y23" s="96"/>
    </row>
    <row r="24" spans="2:25" s="67" customFormat="1" ht="12.75" customHeight="1" x14ac:dyDescent="0.2">
      <c r="B24" s="95" t="s">
        <v>94</v>
      </c>
      <c r="C24" s="113"/>
      <c r="D24" s="100">
        <v>11</v>
      </c>
      <c r="E24" s="101">
        <v>0.5765199161425576</v>
      </c>
      <c r="F24" s="100">
        <v>9</v>
      </c>
      <c r="G24" s="101">
        <v>10.588235294117647</v>
      </c>
      <c r="H24" s="100">
        <v>0</v>
      </c>
      <c r="I24" s="101">
        <v>0</v>
      </c>
      <c r="J24" s="100">
        <v>1</v>
      </c>
      <c r="K24" s="101">
        <v>5.443658138268917E-2</v>
      </c>
      <c r="L24" s="100">
        <v>1</v>
      </c>
      <c r="M24" s="101">
        <v>0.32258064516129031</v>
      </c>
      <c r="N24" s="103">
        <v>0</v>
      </c>
      <c r="O24" s="101" t="s">
        <v>71</v>
      </c>
      <c r="P24" s="103">
        <v>22</v>
      </c>
      <c r="Q24" s="101">
        <v>0.53012048192771077</v>
      </c>
      <c r="S24" s="73"/>
      <c r="T24" s="73"/>
      <c r="U24" s="15"/>
      <c r="V24" s="15"/>
      <c r="W24" s="73"/>
      <c r="X24" s="74"/>
      <c r="Y24" s="96"/>
    </row>
    <row r="25" spans="2:25" s="67" customFormat="1" ht="12.75" customHeight="1" x14ac:dyDescent="0.2">
      <c r="B25" s="95"/>
      <c r="C25" s="113"/>
      <c r="D25" s="100">
        <v>10</v>
      </c>
      <c r="E25" s="101">
        <v>0.72046109510086453</v>
      </c>
      <c r="F25" s="100">
        <v>11</v>
      </c>
      <c r="G25" s="101">
        <v>12.359550561797752</v>
      </c>
      <c r="H25" s="100">
        <v>0</v>
      </c>
      <c r="I25" s="101">
        <v>0</v>
      </c>
      <c r="J25" s="100">
        <v>0</v>
      </c>
      <c r="K25" s="101">
        <v>0</v>
      </c>
      <c r="L25" s="100">
        <v>1</v>
      </c>
      <c r="M25" s="101">
        <v>0.47393364928909953</v>
      </c>
      <c r="N25" s="103">
        <v>0</v>
      </c>
      <c r="O25" s="101" t="s">
        <v>71</v>
      </c>
      <c r="P25" s="103">
        <v>22</v>
      </c>
      <c r="Q25" s="101">
        <v>0.8127077946065755</v>
      </c>
      <c r="S25" s="73"/>
      <c r="T25" s="73"/>
      <c r="U25" s="15"/>
      <c r="V25" s="73"/>
      <c r="W25" s="15"/>
      <c r="X25" s="74"/>
      <c r="Y25" s="96"/>
    </row>
    <row r="26" spans="2:25" s="67" customFormat="1" ht="12.75" customHeight="1" x14ac:dyDescent="0.2">
      <c r="B26" s="95"/>
      <c r="C26" s="113"/>
      <c r="D26" s="100">
        <v>9</v>
      </c>
      <c r="E26" s="101">
        <v>0.58403634003893579</v>
      </c>
      <c r="F26" s="100">
        <v>14</v>
      </c>
      <c r="G26" s="101">
        <v>12.5</v>
      </c>
      <c r="H26" s="100">
        <v>3</v>
      </c>
      <c r="I26" s="101">
        <v>75</v>
      </c>
      <c r="J26" s="100">
        <v>1</v>
      </c>
      <c r="K26" s="101">
        <v>6.8823124569855468E-2</v>
      </c>
      <c r="L26" s="100">
        <v>0</v>
      </c>
      <c r="M26" s="101">
        <v>0</v>
      </c>
      <c r="N26" s="103">
        <v>0</v>
      </c>
      <c r="O26" s="101" t="s">
        <v>71</v>
      </c>
      <c r="P26" s="103">
        <v>27</v>
      </c>
      <c r="Q26" s="101">
        <v>0.78374455732946302</v>
      </c>
      <c r="S26" s="73"/>
      <c r="T26" s="73"/>
      <c r="U26" s="15"/>
      <c r="V26" s="73"/>
      <c r="W26" s="73"/>
      <c r="X26" s="74"/>
      <c r="Y26" s="96"/>
    </row>
    <row r="27" spans="2:25" s="67" customFormat="1" ht="12.75" customHeight="1" x14ac:dyDescent="0.2">
      <c r="B27" s="95" t="s">
        <v>95</v>
      </c>
      <c r="C27" s="113"/>
      <c r="D27" s="100">
        <v>3</v>
      </c>
      <c r="E27" s="101">
        <v>0.15723270440251574</v>
      </c>
      <c r="F27" s="100">
        <v>4</v>
      </c>
      <c r="G27" s="101">
        <v>4.7058823529411766</v>
      </c>
      <c r="H27" s="100">
        <v>1</v>
      </c>
      <c r="I27" s="101">
        <v>10</v>
      </c>
      <c r="J27" s="100">
        <v>0</v>
      </c>
      <c r="K27" s="101">
        <v>0</v>
      </c>
      <c r="L27" s="100">
        <v>1</v>
      </c>
      <c r="M27" s="101">
        <v>0.32258064516129031</v>
      </c>
      <c r="N27" s="103">
        <v>0</v>
      </c>
      <c r="O27" s="101" t="s">
        <v>71</v>
      </c>
      <c r="P27" s="103">
        <v>9</v>
      </c>
      <c r="Q27" s="101">
        <v>0.21686746987951808</v>
      </c>
      <c r="S27" s="73"/>
      <c r="T27" s="73"/>
      <c r="U27" s="15"/>
      <c r="V27" s="15"/>
      <c r="W27" s="73"/>
      <c r="X27" s="74"/>
      <c r="Y27" s="96"/>
    </row>
    <row r="28" spans="2:25" s="67" customFormat="1" ht="12.75" customHeight="1" x14ac:dyDescent="0.2">
      <c r="B28" s="95"/>
      <c r="C28" s="113"/>
      <c r="D28" s="100">
        <v>5</v>
      </c>
      <c r="E28" s="101">
        <v>0.36023054755043227</v>
      </c>
      <c r="F28" s="100">
        <v>6</v>
      </c>
      <c r="G28" s="101">
        <v>6.7415730337078648</v>
      </c>
      <c r="H28" s="100">
        <v>0</v>
      </c>
      <c r="I28" s="101">
        <v>0</v>
      </c>
      <c r="J28" s="100">
        <v>0</v>
      </c>
      <c r="K28" s="101">
        <v>0</v>
      </c>
      <c r="L28" s="100">
        <v>0</v>
      </c>
      <c r="M28" s="101">
        <v>0</v>
      </c>
      <c r="N28" s="103">
        <v>0</v>
      </c>
      <c r="O28" s="101" t="s">
        <v>71</v>
      </c>
      <c r="P28" s="103">
        <v>11</v>
      </c>
      <c r="Q28" s="101">
        <v>0.40635389730328775</v>
      </c>
      <c r="S28" s="73"/>
      <c r="T28" s="73"/>
      <c r="U28" s="15"/>
      <c r="V28" s="73"/>
      <c r="W28" s="15"/>
      <c r="X28" s="74"/>
      <c r="Y28" s="96"/>
    </row>
    <row r="29" spans="2:25" s="67" customFormat="1" ht="12.75" customHeight="1" x14ac:dyDescent="0.2">
      <c r="B29" s="95"/>
      <c r="C29" s="113"/>
      <c r="D29" s="100">
        <v>10</v>
      </c>
      <c r="E29" s="101">
        <v>0.64892926670992868</v>
      </c>
      <c r="F29" s="100">
        <v>5</v>
      </c>
      <c r="G29" s="101">
        <v>4.4642857142857144</v>
      </c>
      <c r="H29" s="100">
        <v>0</v>
      </c>
      <c r="I29" s="101">
        <v>0</v>
      </c>
      <c r="J29" s="100">
        <v>2</v>
      </c>
      <c r="K29" s="101">
        <v>0.13764624913971094</v>
      </c>
      <c r="L29" s="100">
        <v>0</v>
      </c>
      <c r="M29" s="101">
        <v>0</v>
      </c>
      <c r="N29" s="103">
        <v>0</v>
      </c>
      <c r="O29" s="101" t="s">
        <v>71</v>
      </c>
      <c r="P29" s="103">
        <v>17</v>
      </c>
      <c r="Q29" s="101">
        <v>0.49346879535558785</v>
      </c>
      <c r="S29" s="73"/>
      <c r="T29" s="73"/>
      <c r="U29" s="73"/>
      <c r="V29" s="15"/>
      <c r="W29" s="73"/>
      <c r="X29" s="74"/>
      <c r="Y29" s="96"/>
    </row>
    <row r="30" spans="2:25" s="67" customFormat="1" ht="12.75" customHeight="1" x14ac:dyDescent="0.2">
      <c r="B30" s="95" t="s">
        <v>96</v>
      </c>
      <c r="C30" s="113"/>
      <c r="D30" s="100">
        <v>6</v>
      </c>
      <c r="E30" s="101">
        <v>0.31446540880503149</v>
      </c>
      <c r="F30" s="100">
        <v>4</v>
      </c>
      <c r="G30" s="101">
        <v>4.7058823529411766</v>
      </c>
      <c r="H30" s="100">
        <v>0</v>
      </c>
      <c r="I30" s="101">
        <v>0</v>
      </c>
      <c r="J30" s="100">
        <v>0</v>
      </c>
      <c r="K30" s="101">
        <v>0</v>
      </c>
      <c r="L30" s="100">
        <v>0</v>
      </c>
      <c r="M30" s="101">
        <v>0</v>
      </c>
      <c r="N30" s="103">
        <v>0</v>
      </c>
      <c r="O30" s="101" t="s">
        <v>71</v>
      </c>
      <c r="P30" s="103">
        <v>10</v>
      </c>
      <c r="Q30" s="101">
        <v>0.24096385542168677</v>
      </c>
      <c r="S30" s="73"/>
      <c r="T30" s="73"/>
      <c r="U30" s="15"/>
      <c r="V30" s="15"/>
      <c r="W30" s="73"/>
      <c r="X30" s="74"/>
      <c r="Y30" s="96"/>
    </row>
    <row r="31" spans="2:25" s="67" customFormat="1" ht="12.75" customHeight="1" x14ac:dyDescent="0.2">
      <c r="B31" s="95"/>
      <c r="C31" s="113"/>
      <c r="D31" s="100">
        <v>2</v>
      </c>
      <c r="E31" s="101">
        <v>0.14409221902017291</v>
      </c>
      <c r="F31" s="100">
        <v>2</v>
      </c>
      <c r="G31" s="101">
        <v>2.2471910112359552</v>
      </c>
      <c r="H31" s="100">
        <v>1</v>
      </c>
      <c r="I31" s="101">
        <v>25</v>
      </c>
      <c r="J31" s="100">
        <v>1</v>
      </c>
      <c r="K31" s="101">
        <v>9.852216748768472E-2</v>
      </c>
      <c r="L31" s="100">
        <v>0</v>
      </c>
      <c r="M31" s="101">
        <v>0</v>
      </c>
      <c r="N31" s="103">
        <v>0</v>
      </c>
      <c r="O31" s="101" t="s">
        <v>71</v>
      </c>
      <c r="P31" s="103">
        <v>6</v>
      </c>
      <c r="Q31" s="101">
        <v>0.22164758034724791</v>
      </c>
      <c r="S31" s="73"/>
      <c r="T31" s="73"/>
      <c r="U31" s="15"/>
      <c r="V31" s="15"/>
      <c r="W31" s="15"/>
      <c r="X31" s="74"/>
      <c r="Y31" s="96"/>
    </row>
    <row r="32" spans="2:25" s="67" customFormat="1" ht="12.75" customHeight="1" x14ac:dyDescent="0.2">
      <c r="B32" s="95"/>
      <c r="C32" s="113"/>
      <c r="D32" s="100">
        <v>1</v>
      </c>
      <c r="E32" s="101">
        <v>6.4892926670992862E-2</v>
      </c>
      <c r="F32" s="100">
        <v>4</v>
      </c>
      <c r="G32" s="101">
        <v>3.5714285714285712</v>
      </c>
      <c r="H32" s="100">
        <v>0</v>
      </c>
      <c r="I32" s="101">
        <v>0</v>
      </c>
      <c r="J32" s="100">
        <v>0</v>
      </c>
      <c r="K32" s="101">
        <v>0</v>
      </c>
      <c r="L32" s="100">
        <v>0</v>
      </c>
      <c r="M32" s="101">
        <v>0</v>
      </c>
      <c r="N32" s="103">
        <v>0</v>
      </c>
      <c r="O32" s="101" t="s">
        <v>71</v>
      </c>
      <c r="P32" s="103">
        <v>5</v>
      </c>
      <c r="Q32" s="101">
        <v>0.14513788098693758</v>
      </c>
      <c r="S32" s="73"/>
      <c r="T32" s="73"/>
      <c r="U32" s="15"/>
      <c r="V32" s="15"/>
      <c r="W32" s="15"/>
      <c r="X32" s="74"/>
      <c r="Y32" s="96"/>
    </row>
    <row r="33" spans="2:25" s="67" customFormat="1" ht="12.75" customHeight="1" x14ac:dyDescent="0.2">
      <c r="B33" s="95" t="s">
        <v>97</v>
      </c>
      <c r="C33" s="113"/>
      <c r="D33" s="100">
        <v>1</v>
      </c>
      <c r="E33" s="101">
        <v>5.2410901467505246E-2</v>
      </c>
      <c r="F33" s="100">
        <v>4</v>
      </c>
      <c r="G33" s="101">
        <v>4.7058823529411766</v>
      </c>
      <c r="H33" s="100">
        <v>0</v>
      </c>
      <c r="I33" s="101">
        <v>0</v>
      </c>
      <c r="J33" s="100">
        <v>0</v>
      </c>
      <c r="K33" s="101">
        <v>0</v>
      </c>
      <c r="L33" s="100">
        <v>0</v>
      </c>
      <c r="M33" s="101">
        <v>0</v>
      </c>
      <c r="N33" s="103">
        <v>0</v>
      </c>
      <c r="O33" s="101" t="s">
        <v>71</v>
      </c>
      <c r="P33" s="103">
        <v>5</v>
      </c>
      <c r="Q33" s="101">
        <v>0.12048192771084339</v>
      </c>
      <c r="S33" s="73"/>
      <c r="T33" s="73"/>
      <c r="U33" s="15"/>
      <c r="V33" s="15"/>
      <c r="W33" s="15"/>
      <c r="X33" s="74"/>
      <c r="Y33" s="98"/>
    </row>
    <row r="34" spans="2:25" s="67" customFormat="1" ht="12.75" customHeight="1" x14ac:dyDescent="0.2">
      <c r="B34" s="95"/>
      <c r="C34" s="113"/>
      <c r="D34" s="100">
        <v>0</v>
      </c>
      <c r="E34" s="101">
        <v>0</v>
      </c>
      <c r="F34" s="100">
        <v>5</v>
      </c>
      <c r="G34" s="101">
        <v>5.6179775280898872</v>
      </c>
      <c r="H34" s="100">
        <v>0</v>
      </c>
      <c r="I34" s="101">
        <v>0</v>
      </c>
      <c r="J34" s="100">
        <v>0</v>
      </c>
      <c r="K34" s="101">
        <v>0</v>
      </c>
      <c r="L34" s="100">
        <v>0</v>
      </c>
      <c r="M34" s="101">
        <v>0</v>
      </c>
      <c r="N34" s="103">
        <v>0</v>
      </c>
      <c r="O34" s="101" t="s">
        <v>71</v>
      </c>
      <c r="P34" s="103">
        <v>5</v>
      </c>
      <c r="Q34" s="101">
        <v>0.1847063169560399</v>
      </c>
      <c r="S34" s="73"/>
      <c r="T34" s="73"/>
      <c r="U34" s="15"/>
      <c r="V34" s="73"/>
      <c r="W34" s="15"/>
      <c r="X34" s="74"/>
      <c r="Y34" s="96"/>
    </row>
    <row r="35" spans="2:25" s="67" customFormat="1" ht="12.75" customHeight="1" x14ac:dyDescent="0.2">
      <c r="B35" s="95"/>
      <c r="C35" s="113"/>
      <c r="D35" s="100">
        <v>0</v>
      </c>
      <c r="E35" s="101">
        <v>0</v>
      </c>
      <c r="F35" s="100">
        <v>1</v>
      </c>
      <c r="G35" s="101">
        <v>0.89285714285714279</v>
      </c>
      <c r="H35" s="100">
        <v>0</v>
      </c>
      <c r="I35" s="101">
        <v>0</v>
      </c>
      <c r="J35" s="100">
        <v>1</v>
      </c>
      <c r="K35" s="101">
        <v>6.8823124569855468E-2</v>
      </c>
      <c r="L35" s="100">
        <v>0</v>
      </c>
      <c r="M35" s="101">
        <v>0</v>
      </c>
      <c r="N35" s="103">
        <v>0</v>
      </c>
      <c r="O35" s="101" t="s">
        <v>71</v>
      </c>
      <c r="P35" s="103">
        <v>2</v>
      </c>
      <c r="Q35" s="101">
        <v>5.8055152394775031E-2</v>
      </c>
      <c r="S35" s="73"/>
      <c r="T35" s="73"/>
      <c r="U35" s="15"/>
      <c r="V35" s="15"/>
      <c r="W35" s="15"/>
      <c r="X35" s="74"/>
      <c r="Y35" s="96"/>
    </row>
    <row r="36" spans="2:25" s="67" customFormat="1" ht="12.75" customHeight="1" x14ac:dyDescent="0.2">
      <c r="B36" s="95" t="s">
        <v>98</v>
      </c>
      <c r="C36" s="113"/>
      <c r="D36" s="100">
        <v>1</v>
      </c>
      <c r="E36" s="101">
        <v>5.2410901467505246E-2</v>
      </c>
      <c r="F36" s="100">
        <v>1</v>
      </c>
      <c r="G36" s="101">
        <v>1.1764705882352942</v>
      </c>
      <c r="H36" s="100">
        <v>0</v>
      </c>
      <c r="I36" s="101">
        <v>0</v>
      </c>
      <c r="J36" s="100">
        <v>1</v>
      </c>
      <c r="K36" s="101">
        <v>5.443658138268917E-2</v>
      </c>
      <c r="L36" s="100">
        <v>1</v>
      </c>
      <c r="M36" s="101">
        <v>0.32258064516129031</v>
      </c>
      <c r="N36" s="103">
        <v>0</v>
      </c>
      <c r="O36" s="101" t="s">
        <v>71</v>
      </c>
      <c r="P36" s="103">
        <v>4</v>
      </c>
      <c r="Q36" s="101">
        <v>9.638554216867469E-2</v>
      </c>
      <c r="S36" s="73"/>
      <c r="T36" s="73"/>
      <c r="U36" s="15"/>
      <c r="V36" s="15"/>
      <c r="W36" s="15"/>
      <c r="X36" s="74"/>
      <c r="Y36" s="96"/>
    </row>
    <row r="37" spans="2:25" s="67" customFormat="1" ht="12.75" customHeight="1" x14ac:dyDescent="0.2">
      <c r="B37" s="95"/>
      <c r="C37" s="113"/>
      <c r="D37" s="100">
        <v>2</v>
      </c>
      <c r="E37" s="101">
        <v>0.14409221902017291</v>
      </c>
      <c r="F37" s="100">
        <v>0</v>
      </c>
      <c r="G37" s="101">
        <v>0</v>
      </c>
      <c r="H37" s="100">
        <v>0</v>
      </c>
      <c r="I37" s="101">
        <v>0</v>
      </c>
      <c r="J37" s="100">
        <v>0</v>
      </c>
      <c r="K37" s="101">
        <v>0</v>
      </c>
      <c r="L37" s="100">
        <v>0</v>
      </c>
      <c r="M37" s="101">
        <v>0</v>
      </c>
      <c r="N37" s="103">
        <v>0</v>
      </c>
      <c r="O37" s="101" t="s">
        <v>71</v>
      </c>
      <c r="P37" s="103">
        <v>2</v>
      </c>
      <c r="Q37" s="101">
        <v>7.3882526782415955E-2</v>
      </c>
      <c r="S37" s="15"/>
      <c r="T37" s="73"/>
      <c r="U37" s="15"/>
      <c r="V37" s="15"/>
      <c r="W37" s="15"/>
      <c r="X37" s="74"/>
      <c r="Y37" s="96"/>
    </row>
    <row r="38" spans="2:25" s="67" customFormat="1" ht="12.75" customHeight="1" x14ac:dyDescent="0.2">
      <c r="B38" s="95"/>
      <c r="C38" s="113"/>
      <c r="D38" s="100">
        <v>3</v>
      </c>
      <c r="E38" s="101">
        <v>0.19467878001297859</v>
      </c>
      <c r="F38" s="100">
        <v>0</v>
      </c>
      <c r="G38" s="101">
        <v>0</v>
      </c>
      <c r="H38" s="100">
        <v>0</v>
      </c>
      <c r="I38" s="101">
        <v>0</v>
      </c>
      <c r="J38" s="100">
        <v>0</v>
      </c>
      <c r="K38" s="101">
        <v>0</v>
      </c>
      <c r="L38" s="100">
        <v>0</v>
      </c>
      <c r="M38" s="101">
        <v>0</v>
      </c>
      <c r="N38" s="103">
        <v>0</v>
      </c>
      <c r="O38" s="101" t="s">
        <v>71</v>
      </c>
      <c r="P38" s="103">
        <v>3</v>
      </c>
      <c r="Q38" s="101">
        <v>8.7082728592162553E-2</v>
      </c>
      <c r="S38" s="73"/>
      <c r="T38" s="73"/>
      <c r="U38" s="15"/>
      <c r="V38" s="73"/>
      <c r="W38" s="73"/>
      <c r="X38" s="74"/>
    </row>
    <row r="39" spans="2:25" s="67" customFormat="1" ht="12.75" customHeight="1" x14ac:dyDescent="0.2">
      <c r="B39" s="95" t="s">
        <v>9</v>
      </c>
      <c r="C39" s="114"/>
      <c r="D39" s="100">
        <v>1</v>
      </c>
      <c r="E39" s="101">
        <v>5.2410901467505246E-2</v>
      </c>
      <c r="F39" s="100">
        <v>5</v>
      </c>
      <c r="G39" s="101">
        <v>5.8823529411764701</v>
      </c>
      <c r="H39" s="100">
        <v>6</v>
      </c>
      <c r="I39" s="101">
        <v>60</v>
      </c>
      <c r="J39" s="100">
        <v>0</v>
      </c>
      <c r="K39" s="101">
        <v>0</v>
      </c>
      <c r="L39" s="100">
        <v>1</v>
      </c>
      <c r="M39" s="101">
        <v>0.32258064516129031</v>
      </c>
      <c r="N39" s="103">
        <v>0</v>
      </c>
      <c r="O39" s="101" t="s">
        <v>71</v>
      </c>
      <c r="P39" s="103">
        <v>13</v>
      </c>
      <c r="Q39" s="101">
        <v>0.31325301204819272</v>
      </c>
      <c r="S39" s="73"/>
      <c r="T39" s="73"/>
      <c r="U39" s="73"/>
      <c r="V39" s="73"/>
      <c r="W39" s="73"/>
      <c r="X39" s="74"/>
      <c r="Y39" s="99"/>
    </row>
    <row r="40" spans="2:25" s="67" customFormat="1" ht="12.75" customHeight="1" x14ac:dyDescent="0.2">
      <c r="B40" s="95"/>
      <c r="C40" s="114"/>
      <c r="D40" s="100">
        <v>0</v>
      </c>
      <c r="E40" s="101">
        <v>0</v>
      </c>
      <c r="F40" s="100">
        <v>7</v>
      </c>
      <c r="G40" s="101">
        <v>7.8651685393258424</v>
      </c>
      <c r="H40" s="100">
        <v>2</v>
      </c>
      <c r="I40" s="101">
        <v>50</v>
      </c>
      <c r="J40" s="100">
        <v>0</v>
      </c>
      <c r="K40" s="101">
        <v>0</v>
      </c>
      <c r="L40" s="100">
        <v>0</v>
      </c>
      <c r="M40" s="101">
        <v>0</v>
      </c>
      <c r="N40" s="103">
        <v>0</v>
      </c>
      <c r="O40" s="101" t="s">
        <v>71</v>
      </c>
      <c r="P40" s="103">
        <v>9</v>
      </c>
      <c r="Q40" s="101">
        <v>0.33247137052087183</v>
      </c>
      <c r="S40" s="73"/>
      <c r="T40" s="73"/>
      <c r="U40" s="73"/>
      <c r="V40" s="73"/>
      <c r="W40" s="15"/>
      <c r="X40" s="74"/>
      <c r="Y40" s="99"/>
    </row>
    <row r="41" spans="2:25" s="67" customFormat="1" ht="12.75" customHeight="1" x14ac:dyDescent="0.2">
      <c r="B41" s="95"/>
      <c r="C41" s="114"/>
      <c r="D41" s="100">
        <v>2</v>
      </c>
      <c r="E41" s="101">
        <v>0.12978585334198572</v>
      </c>
      <c r="F41" s="100">
        <v>3</v>
      </c>
      <c r="G41" s="101">
        <v>2.6785714285714284</v>
      </c>
      <c r="H41" s="100">
        <v>0</v>
      </c>
      <c r="I41" s="101">
        <v>0</v>
      </c>
      <c r="J41" s="100">
        <v>1</v>
      </c>
      <c r="K41" s="101">
        <v>6.8823124569855468E-2</v>
      </c>
      <c r="L41" s="100">
        <v>0</v>
      </c>
      <c r="M41" s="101">
        <v>0</v>
      </c>
      <c r="N41" s="103">
        <v>0</v>
      </c>
      <c r="O41" s="101" t="s">
        <v>71</v>
      </c>
      <c r="P41" s="103">
        <v>6</v>
      </c>
      <c r="Q41" s="101">
        <v>0.17416545718432511</v>
      </c>
      <c r="S41" s="73"/>
      <c r="T41" s="73"/>
      <c r="U41" s="73"/>
      <c r="V41" s="15"/>
      <c r="W41" s="73"/>
      <c r="X41" s="74"/>
      <c r="Y41" s="99"/>
    </row>
    <row r="42" spans="2:25" s="67" customFormat="1" ht="12.75" customHeight="1" x14ac:dyDescent="0.2">
      <c r="B42" s="5" t="s">
        <v>6</v>
      </c>
      <c r="C42" s="114"/>
      <c r="D42" s="104">
        <v>1908</v>
      </c>
      <c r="E42" s="101"/>
      <c r="F42" s="104">
        <v>85</v>
      </c>
      <c r="G42" s="101"/>
      <c r="H42" s="104">
        <v>10</v>
      </c>
      <c r="I42" s="101"/>
      <c r="J42" s="104">
        <v>1837</v>
      </c>
      <c r="K42" s="101"/>
      <c r="L42" s="104">
        <v>310</v>
      </c>
      <c r="M42" s="101"/>
      <c r="N42" s="104">
        <v>0</v>
      </c>
      <c r="O42" s="101"/>
      <c r="P42" s="104">
        <v>4150</v>
      </c>
      <c r="Q42" s="105"/>
    </row>
    <row r="43" spans="2:25" s="67" customFormat="1" ht="12.75" customHeight="1" x14ac:dyDescent="0.2">
      <c r="B43" s="66"/>
      <c r="D43" s="104">
        <v>1388</v>
      </c>
      <c r="E43" s="101"/>
      <c r="F43" s="104">
        <v>89</v>
      </c>
      <c r="G43" s="101"/>
      <c r="H43" s="104">
        <v>4</v>
      </c>
      <c r="I43" s="101"/>
      <c r="J43" s="104">
        <v>1015</v>
      </c>
      <c r="K43" s="101"/>
      <c r="L43" s="104">
        <v>211</v>
      </c>
      <c r="M43" s="101"/>
      <c r="N43" s="104">
        <v>0</v>
      </c>
      <c r="O43" s="101"/>
      <c r="P43" s="104">
        <v>2707</v>
      </c>
      <c r="Q43" s="105"/>
    </row>
    <row r="44" spans="2:25" s="67" customFormat="1" ht="12.75" customHeight="1" x14ac:dyDescent="0.2">
      <c r="B44" s="66"/>
      <c r="D44" s="104">
        <v>1541</v>
      </c>
      <c r="E44" s="101"/>
      <c r="F44" s="104">
        <v>112</v>
      </c>
      <c r="G44" s="101"/>
      <c r="H44" s="104">
        <v>4</v>
      </c>
      <c r="I44" s="101"/>
      <c r="J44" s="104">
        <v>1453</v>
      </c>
      <c r="K44" s="101"/>
      <c r="L44" s="104">
        <v>335</v>
      </c>
      <c r="M44" s="101"/>
      <c r="N44" s="104">
        <v>0</v>
      </c>
      <c r="O44" s="101"/>
      <c r="P44" s="104">
        <v>3445</v>
      </c>
      <c r="Q44" s="105"/>
    </row>
    <row r="45" spans="2:25" s="67" customFormat="1" ht="12.75" customHeight="1" x14ac:dyDescent="0.2">
      <c r="B45" s="66"/>
      <c r="D45" s="104"/>
      <c r="E45" s="101"/>
      <c r="F45" s="104"/>
      <c r="G45" s="101"/>
      <c r="H45" s="104"/>
      <c r="I45" s="101"/>
      <c r="J45" s="104"/>
      <c r="K45" s="101"/>
      <c r="L45" s="104"/>
      <c r="M45" s="101"/>
      <c r="N45" s="104"/>
      <c r="O45" s="101"/>
      <c r="P45" s="104"/>
      <c r="Q45" s="105"/>
    </row>
    <row r="46" spans="2:25" s="67" customFormat="1" ht="12.75" customHeight="1" x14ac:dyDescent="0.2">
      <c r="B46" s="94" t="s">
        <v>10</v>
      </c>
      <c r="D46" s="106">
        <v>45.975903614457827</v>
      </c>
      <c r="E46" s="105"/>
      <c r="F46" s="106">
        <v>2.0481927710843375</v>
      </c>
      <c r="G46" s="105"/>
      <c r="H46" s="106">
        <v>0.24096385542168677</v>
      </c>
      <c r="I46" s="105"/>
      <c r="J46" s="106">
        <v>44.265060240963855</v>
      </c>
      <c r="K46" s="105"/>
      <c r="L46" s="106">
        <v>7.4698795180722897</v>
      </c>
      <c r="M46" s="105"/>
      <c r="N46" s="106">
        <v>0</v>
      </c>
      <c r="O46" s="107"/>
      <c r="P46" s="106">
        <v>100</v>
      </c>
      <c r="Q46" s="105"/>
    </row>
    <row r="47" spans="2:25" s="67" customFormat="1" ht="12.75" customHeight="1" x14ac:dyDescent="0.2">
      <c r="B47" s="66"/>
      <c r="D47" s="106">
        <v>51.27447358699667</v>
      </c>
      <c r="E47" s="105"/>
      <c r="F47" s="106">
        <v>3.28777244181751</v>
      </c>
      <c r="G47" s="105"/>
      <c r="H47" s="106">
        <v>0.14776505356483191</v>
      </c>
      <c r="I47" s="105"/>
      <c r="J47" s="106">
        <v>37.495382342076098</v>
      </c>
      <c r="K47" s="105"/>
      <c r="L47" s="106">
        <v>7.7946065755448837</v>
      </c>
      <c r="M47" s="105"/>
      <c r="N47" s="106">
        <v>0</v>
      </c>
      <c r="O47" s="107"/>
      <c r="P47" s="106">
        <v>100</v>
      </c>
      <c r="Q47" s="105"/>
    </row>
    <row r="48" spans="2:25" s="67" customFormat="1" ht="12.75" customHeight="1" x14ac:dyDescent="0.2">
      <c r="B48" s="66"/>
      <c r="D48" s="106">
        <v>44.731494920174164</v>
      </c>
      <c r="E48" s="105"/>
      <c r="F48" s="106">
        <v>3.2510885341074021</v>
      </c>
      <c r="G48" s="105"/>
      <c r="H48" s="106">
        <v>0.11611030478955006</v>
      </c>
      <c r="I48" s="105"/>
      <c r="J48" s="106">
        <v>42.177068214804066</v>
      </c>
      <c r="K48" s="105"/>
      <c r="L48" s="106">
        <v>9.7242380261248176</v>
      </c>
      <c r="M48" s="105"/>
      <c r="N48" s="106">
        <v>0</v>
      </c>
      <c r="O48" s="107"/>
      <c r="P48" s="106">
        <v>100</v>
      </c>
      <c r="Q48" s="105"/>
    </row>
    <row r="49" spans="2:16" s="67" customFormat="1" ht="12.75" customHeight="1" x14ac:dyDescent="0.2">
      <c r="B49" s="66"/>
    </row>
    <row r="50" spans="2:16" s="67" customFormat="1" ht="12.75" customHeight="1" x14ac:dyDescent="0.2">
      <c r="B50" s="13" t="s">
        <v>106</v>
      </c>
    </row>
    <row r="51" spans="2:16" ht="12.75" customHeight="1" x14ac:dyDescent="0.2">
      <c r="B51" s="14"/>
    </row>
    <row r="52" spans="2:16" ht="12.75" customHeight="1" x14ac:dyDescent="0.2">
      <c r="B52" s="14"/>
    </row>
    <row r="53" spans="2:16" ht="12.75" customHeight="1" x14ac:dyDescent="0.2">
      <c r="B53" s="14"/>
    </row>
    <row r="54" spans="2:16" ht="12.75" customHeight="1" x14ac:dyDescent="0.2">
      <c r="B54" s="46" t="s">
        <v>75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 ht="12.75" customHeight="1" x14ac:dyDescent="0.2">
      <c r="B55" s="46" t="s">
        <v>11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 s="76" customFormat="1" ht="12.75" customHeight="1" x14ac:dyDescent="0.2">
      <c r="B56" s="68" t="s">
        <v>99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 ht="12.75" customHeight="1" x14ac:dyDescent="0.2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 s="23" customFormat="1" ht="19.5" customHeight="1" x14ac:dyDescent="0.2">
      <c r="B58" s="79" t="s">
        <v>109</v>
      </c>
      <c r="C58" s="83" t="s">
        <v>110</v>
      </c>
      <c r="D58" s="116" t="s">
        <v>0</v>
      </c>
      <c r="E58" s="116" t="s">
        <v>1</v>
      </c>
      <c r="F58" s="116" t="s">
        <v>2</v>
      </c>
      <c r="G58" s="116" t="s">
        <v>3</v>
      </c>
      <c r="H58" s="116" t="s">
        <v>4</v>
      </c>
      <c r="I58" s="116" t="s">
        <v>5</v>
      </c>
      <c r="J58" s="116" t="s">
        <v>6</v>
      </c>
    </row>
    <row r="59" spans="2:16" s="86" customFormat="1" x14ac:dyDescent="0.2">
      <c r="B59" s="92"/>
      <c r="C59" s="88"/>
      <c r="D59" s="93"/>
      <c r="E59" s="93"/>
      <c r="F59" s="93"/>
      <c r="G59" s="93"/>
      <c r="H59" s="93"/>
      <c r="I59" s="93"/>
      <c r="J59" s="93"/>
    </row>
    <row r="60" spans="2:16" s="64" customFormat="1" ht="12.75" customHeight="1" x14ac:dyDescent="0.2">
      <c r="B60" s="95" t="s">
        <v>91</v>
      </c>
      <c r="C60" s="69" t="s">
        <v>107</v>
      </c>
      <c r="D60" s="91">
        <v>-16.591422121896159</v>
      </c>
      <c r="E60" s="91">
        <v>31.25</v>
      </c>
      <c r="F60" s="91" t="s">
        <v>71</v>
      </c>
      <c r="G60" s="91">
        <v>-20.013080444735124</v>
      </c>
      <c r="H60" s="91">
        <v>10.628019323671495</v>
      </c>
      <c r="I60" s="91" t="s">
        <v>71</v>
      </c>
      <c r="J60" s="91">
        <v>-16.148597422289612</v>
      </c>
    </row>
    <row r="61" spans="2:16" s="64" customFormat="1" ht="12.75" customHeight="1" x14ac:dyDescent="0.2">
      <c r="B61" s="4"/>
      <c r="C61" s="69" t="s">
        <v>108</v>
      </c>
      <c r="D61" s="91">
        <v>27.633851468048348</v>
      </c>
      <c r="E61" s="91">
        <v>5</v>
      </c>
      <c r="F61" s="91" t="s">
        <v>71</v>
      </c>
      <c r="G61" s="91">
        <v>46.467065868263489</v>
      </c>
      <c r="H61" s="91">
        <v>65.94202898550725</v>
      </c>
      <c r="I61" s="91" t="s">
        <v>71</v>
      </c>
      <c r="J61" s="91">
        <v>40.623013350286072</v>
      </c>
    </row>
    <row r="62" spans="2:16" s="64" customFormat="1" ht="12.75" customHeight="1" x14ac:dyDescent="0.2">
      <c r="B62" s="95" t="s">
        <v>92</v>
      </c>
      <c r="C62" s="69"/>
      <c r="D62" s="91">
        <v>-24.009324009324004</v>
      </c>
      <c r="E62" s="91">
        <v>-5.2631578947368496</v>
      </c>
      <c r="F62" s="91">
        <v>-100</v>
      </c>
      <c r="G62" s="91">
        <v>-18.487394957983199</v>
      </c>
      <c r="H62" s="91">
        <v>13.333333333333329</v>
      </c>
      <c r="I62" s="91" t="s">
        <v>71</v>
      </c>
      <c r="J62" s="91">
        <v>-18.348623853211009</v>
      </c>
    </row>
    <row r="63" spans="2:16" s="64" customFormat="1" ht="12.75" customHeight="1" x14ac:dyDescent="0.2">
      <c r="B63" s="4"/>
      <c r="C63" s="69"/>
      <c r="D63" s="91">
        <v>11.26279863481227</v>
      </c>
      <c r="E63" s="91">
        <v>-14.285714285714292</v>
      </c>
      <c r="F63" s="91" t="s">
        <v>71</v>
      </c>
      <c r="G63" s="91">
        <v>36.619718309859138</v>
      </c>
      <c r="H63" s="91">
        <v>73.469387755102048</v>
      </c>
      <c r="I63" s="91" t="s">
        <v>71</v>
      </c>
      <c r="J63" s="91">
        <v>23.366336633663366</v>
      </c>
    </row>
    <row r="64" spans="2:16" s="64" customFormat="1" ht="12.75" customHeight="1" x14ac:dyDescent="0.2">
      <c r="B64" s="95" t="s">
        <v>93</v>
      </c>
      <c r="C64" s="69"/>
      <c r="D64" s="91">
        <v>-30.857142857142861</v>
      </c>
      <c r="E64" s="91">
        <v>400</v>
      </c>
      <c r="F64" s="91" t="s">
        <v>71</v>
      </c>
      <c r="G64" s="91">
        <v>-28.205128205128204</v>
      </c>
      <c r="H64" s="91">
        <v>-42.857142857142861</v>
      </c>
      <c r="I64" s="91" t="s">
        <v>71</v>
      </c>
      <c r="J64" s="91">
        <v>-25.490196078431367</v>
      </c>
    </row>
    <row r="65" spans="2:10" s="64" customFormat="1" ht="12.75" customHeight="1" x14ac:dyDescent="0.2">
      <c r="B65" s="4"/>
      <c r="C65" s="69"/>
      <c r="D65" s="91">
        <v>-9.7014925373134275</v>
      </c>
      <c r="E65" s="91">
        <v>400</v>
      </c>
      <c r="F65" s="91" t="s">
        <v>71</v>
      </c>
      <c r="G65" s="91">
        <v>33.333333333333314</v>
      </c>
      <c r="H65" s="91">
        <v>-42.857142857142861</v>
      </c>
      <c r="I65" s="91" t="s">
        <v>71</v>
      </c>
      <c r="J65" s="91">
        <v>-1.2987012987013031</v>
      </c>
    </row>
    <row r="66" spans="2:10" s="64" customFormat="1" ht="12.75" customHeight="1" x14ac:dyDescent="0.2">
      <c r="B66" s="95" t="s">
        <v>69</v>
      </c>
      <c r="C66" s="69"/>
      <c r="D66" s="91">
        <v>-14.201183431952657</v>
      </c>
      <c r="E66" s="91">
        <v>50</v>
      </c>
      <c r="F66" s="91" t="s">
        <v>71</v>
      </c>
      <c r="G66" s="91">
        <v>-96.428571428571431</v>
      </c>
      <c r="H66" s="91">
        <v>83.333333333333314</v>
      </c>
      <c r="I66" s="91" t="s">
        <v>71</v>
      </c>
      <c r="J66" s="91">
        <v>-19.626168224299064</v>
      </c>
    </row>
    <row r="67" spans="2:10" s="64" customFormat="1" ht="12.75" customHeight="1" x14ac:dyDescent="0.2">
      <c r="B67" s="4"/>
      <c r="C67" s="69"/>
      <c r="D67" s="91">
        <v>-1.3605442176870781</v>
      </c>
      <c r="E67" s="91">
        <v>114.28571428571428</v>
      </c>
      <c r="F67" s="91" t="s">
        <v>71</v>
      </c>
      <c r="G67" s="91">
        <v>-90</v>
      </c>
      <c r="H67" s="91">
        <v>57.142857142857139</v>
      </c>
      <c r="I67" s="91" t="s">
        <v>71</v>
      </c>
      <c r="J67" s="91">
        <v>0.5847953216374151</v>
      </c>
    </row>
    <row r="68" spans="2:10" s="64" customFormat="1" ht="12.75" customHeight="1" x14ac:dyDescent="0.2">
      <c r="B68" s="95" t="s">
        <v>70</v>
      </c>
      <c r="C68" s="69"/>
      <c r="D68" s="91">
        <v>25.490196078431367</v>
      </c>
      <c r="E68" s="91">
        <v>-25</v>
      </c>
      <c r="F68" s="91" t="s">
        <v>71</v>
      </c>
      <c r="G68" s="91" t="s">
        <v>71</v>
      </c>
      <c r="H68" s="91">
        <v>-50</v>
      </c>
      <c r="I68" s="91" t="s">
        <v>71</v>
      </c>
      <c r="J68" s="91">
        <v>15.625</v>
      </c>
    </row>
    <row r="69" spans="2:10" s="64" customFormat="1" ht="12.75" customHeight="1" x14ac:dyDescent="0.2">
      <c r="B69" s="4"/>
      <c r="C69" s="69"/>
      <c r="D69" s="91">
        <v>-21.951219512195124</v>
      </c>
      <c r="E69" s="91">
        <v>20</v>
      </c>
      <c r="F69" s="91" t="s">
        <v>71</v>
      </c>
      <c r="G69" s="91">
        <v>-66.666666666666671</v>
      </c>
      <c r="H69" s="91">
        <v>0</v>
      </c>
      <c r="I69" s="91" t="s">
        <v>71</v>
      </c>
      <c r="J69" s="91">
        <v>-22.10526315789474</v>
      </c>
    </row>
    <row r="70" spans="2:10" s="64" customFormat="1" ht="12.75" customHeight="1" x14ac:dyDescent="0.2">
      <c r="B70" s="95" t="s">
        <v>94</v>
      </c>
      <c r="C70" s="69"/>
      <c r="D70" s="91">
        <v>-18.181818181818173</v>
      </c>
      <c r="E70" s="91">
        <v>55.555555555555571</v>
      </c>
      <c r="F70" s="91" t="s">
        <v>71</v>
      </c>
      <c r="G70" s="91" t="s">
        <v>71</v>
      </c>
      <c r="H70" s="91" t="s">
        <v>71</v>
      </c>
      <c r="I70" s="91" t="s">
        <v>71</v>
      </c>
      <c r="J70" s="91">
        <v>22.727272727272734</v>
      </c>
    </row>
    <row r="71" spans="2:10" s="64" customFormat="1" ht="12.75" customHeight="1" x14ac:dyDescent="0.2">
      <c r="B71" s="4"/>
      <c r="C71" s="69"/>
      <c r="D71" s="91">
        <v>-10</v>
      </c>
      <c r="E71" s="91">
        <v>27.272727272727266</v>
      </c>
      <c r="F71" s="91" t="s">
        <v>71</v>
      </c>
      <c r="G71" s="91" t="s">
        <v>71</v>
      </c>
      <c r="H71" s="91">
        <v>-100</v>
      </c>
      <c r="I71" s="91" t="s">
        <v>71</v>
      </c>
      <c r="J71" s="91">
        <v>22.727272727272734</v>
      </c>
    </row>
    <row r="72" spans="2:10" s="64" customFormat="1" ht="12.75" customHeight="1" x14ac:dyDescent="0.2">
      <c r="B72" s="95" t="s">
        <v>95</v>
      </c>
      <c r="C72" s="69"/>
      <c r="D72" s="91">
        <v>233.33333333333337</v>
      </c>
      <c r="E72" s="91" t="s">
        <v>71</v>
      </c>
      <c r="F72" s="91" t="s">
        <v>71</v>
      </c>
      <c r="G72" s="91" t="s">
        <v>71</v>
      </c>
      <c r="H72" s="91" t="s">
        <v>71</v>
      </c>
      <c r="I72" s="91" t="s">
        <v>71</v>
      </c>
      <c r="J72" s="91">
        <v>88.888888888888886</v>
      </c>
    </row>
    <row r="73" spans="2:10" s="64" customFormat="1" ht="12.75" customHeight="1" x14ac:dyDescent="0.2">
      <c r="B73" s="4"/>
      <c r="C73" s="69"/>
      <c r="D73" s="91">
        <v>100</v>
      </c>
      <c r="E73" s="91">
        <v>-16.666666666666657</v>
      </c>
      <c r="F73" s="91" t="s">
        <v>71</v>
      </c>
      <c r="G73" s="91" t="s">
        <v>71</v>
      </c>
      <c r="H73" s="91" t="s">
        <v>71</v>
      </c>
      <c r="I73" s="91" t="s">
        <v>71</v>
      </c>
      <c r="J73" s="91">
        <v>54.545454545454533</v>
      </c>
    </row>
    <row r="74" spans="2:10" s="64" customFormat="1" ht="12.75" customHeight="1" x14ac:dyDescent="0.2">
      <c r="B74" s="95" t="s">
        <v>96</v>
      </c>
      <c r="C74" s="69"/>
      <c r="D74" s="91">
        <v>-83.333333333333343</v>
      </c>
      <c r="E74" s="91">
        <v>0</v>
      </c>
      <c r="F74" s="91" t="s">
        <v>71</v>
      </c>
      <c r="G74" s="91" t="s">
        <v>71</v>
      </c>
      <c r="H74" s="91" t="s">
        <v>71</v>
      </c>
      <c r="I74" s="91" t="s">
        <v>71</v>
      </c>
      <c r="J74" s="91">
        <v>-50</v>
      </c>
    </row>
    <row r="75" spans="2:10" s="64" customFormat="1" ht="12.75" customHeight="1" x14ac:dyDescent="0.2">
      <c r="B75" s="4"/>
      <c r="C75" s="69"/>
      <c r="D75" s="91">
        <v>-50</v>
      </c>
      <c r="E75" s="91">
        <v>100</v>
      </c>
      <c r="F75" s="91" t="s">
        <v>71</v>
      </c>
      <c r="G75" s="91" t="s">
        <v>71</v>
      </c>
      <c r="H75" s="91" t="s">
        <v>71</v>
      </c>
      <c r="I75" s="91" t="s">
        <v>71</v>
      </c>
      <c r="J75" s="91">
        <v>-16.666666666666657</v>
      </c>
    </row>
    <row r="76" spans="2:10" s="64" customFormat="1" ht="12.75" customHeight="1" x14ac:dyDescent="0.2">
      <c r="B76" s="95" t="s">
        <v>97</v>
      </c>
      <c r="C76" s="69"/>
      <c r="D76" s="91" t="s">
        <v>71</v>
      </c>
      <c r="E76" s="91">
        <v>-75</v>
      </c>
      <c r="F76" s="91" t="s">
        <v>71</v>
      </c>
      <c r="G76" s="91" t="s">
        <v>71</v>
      </c>
      <c r="H76" s="91" t="s">
        <v>71</v>
      </c>
      <c r="I76" s="91" t="s">
        <v>71</v>
      </c>
      <c r="J76" s="91">
        <v>-60</v>
      </c>
    </row>
    <row r="77" spans="2:10" s="64" customFormat="1" ht="12.75" customHeight="1" x14ac:dyDescent="0.2">
      <c r="B77" s="4"/>
      <c r="C77" s="69"/>
      <c r="D77" s="91" t="s">
        <v>71</v>
      </c>
      <c r="E77" s="91">
        <v>-80</v>
      </c>
      <c r="F77" s="91" t="s">
        <v>71</v>
      </c>
      <c r="G77" s="91" t="s">
        <v>71</v>
      </c>
      <c r="H77" s="91" t="s">
        <v>71</v>
      </c>
      <c r="I77" s="91" t="s">
        <v>71</v>
      </c>
      <c r="J77" s="91">
        <v>-60</v>
      </c>
    </row>
    <row r="78" spans="2:10" s="64" customFormat="1" ht="12.75" customHeight="1" x14ac:dyDescent="0.2">
      <c r="B78" s="95" t="s">
        <v>98</v>
      </c>
      <c r="C78" s="69"/>
      <c r="D78" s="91">
        <v>200</v>
      </c>
      <c r="E78" s="91">
        <v>-100</v>
      </c>
      <c r="F78" s="91" t="s">
        <v>71</v>
      </c>
      <c r="G78" s="91" t="s">
        <v>71</v>
      </c>
      <c r="H78" s="91" t="s">
        <v>71</v>
      </c>
      <c r="I78" s="91" t="s">
        <v>71</v>
      </c>
      <c r="J78" s="91">
        <v>-25</v>
      </c>
    </row>
    <row r="79" spans="2:10" s="64" customFormat="1" ht="12.75" customHeight="1" x14ac:dyDescent="0.2">
      <c r="B79" s="16"/>
      <c r="C79" s="69"/>
      <c r="D79" s="91" t="s">
        <v>71</v>
      </c>
      <c r="E79" s="91" t="s">
        <v>71</v>
      </c>
      <c r="F79" s="91" t="s">
        <v>71</v>
      </c>
      <c r="G79" s="91" t="s">
        <v>71</v>
      </c>
      <c r="H79" s="91" t="s">
        <v>71</v>
      </c>
      <c r="I79" s="91" t="s">
        <v>71</v>
      </c>
      <c r="J79" s="91" t="s">
        <v>71</v>
      </c>
    </row>
    <row r="80" spans="2:10" s="64" customFormat="1" ht="12.75" customHeight="1" x14ac:dyDescent="0.2">
      <c r="B80" s="108" t="s">
        <v>9</v>
      </c>
      <c r="C80" s="69"/>
      <c r="D80" s="91" t="s">
        <v>71</v>
      </c>
      <c r="E80" s="91">
        <v>-40</v>
      </c>
      <c r="F80" s="91">
        <v>-100</v>
      </c>
      <c r="G80" s="91" t="s">
        <v>71</v>
      </c>
      <c r="H80" s="91">
        <v>-100</v>
      </c>
      <c r="I80" s="91" t="s">
        <v>71</v>
      </c>
      <c r="J80" s="91">
        <v>-53.846153846153847</v>
      </c>
    </row>
    <row r="81" spans="2:18" s="64" customFormat="1" ht="12.75" customHeight="1" x14ac:dyDescent="0.2">
      <c r="B81" s="4"/>
      <c r="C81" s="115"/>
      <c r="D81" s="91" t="s">
        <v>71</v>
      </c>
      <c r="E81" s="91">
        <v>-57.142857142857146</v>
      </c>
      <c r="F81" s="91">
        <v>-100</v>
      </c>
      <c r="G81" s="91" t="s">
        <v>71</v>
      </c>
      <c r="H81" s="91" t="s">
        <v>71</v>
      </c>
      <c r="I81" s="91" t="s">
        <v>71</v>
      </c>
      <c r="J81" s="91">
        <v>-33.333333333333343</v>
      </c>
    </row>
    <row r="82" spans="2:18" s="64" customFormat="1" ht="12.75" customHeight="1" x14ac:dyDescent="0.2">
      <c r="B82" s="65"/>
      <c r="C82" s="115"/>
      <c r="D82" s="110"/>
      <c r="E82" s="110"/>
      <c r="F82" s="110"/>
      <c r="G82" s="110"/>
      <c r="H82" s="110"/>
      <c r="I82" s="110"/>
      <c r="J82" s="110"/>
    </row>
    <row r="83" spans="2:18" s="64" customFormat="1" ht="12.75" customHeight="1" x14ac:dyDescent="0.2">
      <c r="B83" s="5" t="s">
        <v>6</v>
      </c>
      <c r="D83" s="111">
        <v>-19.234800838574429</v>
      </c>
      <c r="E83" s="111">
        <v>31.764705882352928</v>
      </c>
      <c r="F83" s="111">
        <v>-60</v>
      </c>
      <c r="G83" s="111">
        <v>-20.903647250952645</v>
      </c>
      <c r="H83" s="111">
        <v>8.0645161290322562</v>
      </c>
      <c r="I83" s="111" t="s">
        <v>71</v>
      </c>
      <c r="J83" s="111">
        <v>-16.987951807228924</v>
      </c>
      <c r="K83" s="109"/>
      <c r="L83" s="109"/>
    </row>
    <row r="84" spans="2:18" s="64" customFormat="1" ht="12.75" customHeight="1" x14ac:dyDescent="0.2">
      <c r="B84" s="65"/>
      <c r="D84" s="111">
        <v>11.023054755043233</v>
      </c>
      <c r="E84" s="111">
        <v>25.842696629213478</v>
      </c>
      <c r="F84" s="111">
        <v>0</v>
      </c>
      <c r="G84" s="111">
        <v>43.152709359605922</v>
      </c>
      <c r="H84" s="111">
        <v>58.767772511848335</v>
      </c>
      <c r="I84" s="111" t="s">
        <v>71</v>
      </c>
      <c r="J84" s="111">
        <v>27.26265238271148</v>
      </c>
      <c r="K84" s="109"/>
      <c r="L84" s="109"/>
    </row>
    <row r="85" spans="2:18" ht="12.75" customHeight="1" x14ac:dyDescent="0.2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2:18" ht="12.75" customHeight="1" x14ac:dyDescent="0.2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2:18" ht="12.75" customHeight="1" x14ac:dyDescent="0.2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2:18" ht="12.75" customHeight="1" x14ac:dyDescent="0.2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2:18" ht="12.75" customHeight="1" x14ac:dyDescent="0.2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2:18" ht="12.75" customHeight="1" x14ac:dyDescent="0.2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</sheetData>
  <mergeCells count="7">
    <mergeCell ref="P6:Q6"/>
    <mergeCell ref="D6:E6"/>
    <mergeCell ref="F6:G6"/>
    <mergeCell ref="H6:I6"/>
    <mergeCell ref="J6:K6"/>
    <mergeCell ref="L6:M6"/>
    <mergeCell ref="N6:O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3:O44"/>
  <sheetViews>
    <sheetView zoomScale="98" zoomScaleNormal="98" workbookViewId="0">
      <selection activeCell="F22" sqref="F22"/>
    </sheetView>
  </sheetViews>
  <sheetFormatPr defaultColWidth="9.140625" defaultRowHeight="12.75" x14ac:dyDescent="0.2"/>
  <cols>
    <col min="1" max="1" width="9.140625" style="19"/>
    <col min="2" max="2" width="26" style="18" customWidth="1"/>
    <col min="3" max="3" width="13.28515625" style="19" customWidth="1"/>
    <col min="4" max="15" width="15" style="19" customWidth="1"/>
    <col min="16" max="16" width="13.140625" style="19" customWidth="1"/>
    <col min="17" max="16384" width="9.140625" style="19"/>
  </cols>
  <sheetData>
    <row r="3" spans="2:15" ht="12.75" customHeight="1" x14ac:dyDescent="0.2">
      <c r="B3" s="28" t="s">
        <v>83</v>
      </c>
    </row>
    <row r="4" spans="2:15" ht="12.75" customHeight="1" x14ac:dyDescent="0.2">
      <c r="B4" s="28" t="s">
        <v>55</v>
      </c>
    </row>
    <row r="5" spans="2:15" ht="12.75" customHeight="1" x14ac:dyDescent="0.2">
      <c r="B5" s="29" t="s">
        <v>12</v>
      </c>
    </row>
    <row r="6" spans="2:15" ht="42.75" customHeight="1" x14ac:dyDescent="0.2">
      <c r="B6" s="78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26" customFormat="1" x14ac:dyDescent="0.2">
      <c r="B7" s="131"/>
      <c r="C7" s="88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s="140" customFormat="1" ht="12.75" customHeight="1" x14ac:dyDescent="0.2">
      <c r="B8" s="25" t="s">
        <v>47</v>
      </c>
      <c r="C8" s="112" t="s">
        <v>103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8">
        <f>SUM(D8:N8)</f>
        <v>0</v>
      </c>
    </row>
    <row r="9" spans="2:15" s="140" customFormat="1" ht="12.75" customHeight="1" x14ac:dyDescent="0.2">
      <c r="B9" s="27"/>
      <c r="C9" s="112" t="s">
        <v>104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8">
        <f t="shared" ref="O9:O34" si="0">SUM(D9:N9)</f>
        <v>0</v>
      </c>
    </row>
    <row r="10" spans="2:15" s="140" customFormat="1" ht="12.75" customHeight="1" x14ac:dyDescent="0.2">
      <c r="B10" s="139"/>
      <c r="C10" s="59" t="s">
        <v>105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8">
        <f t="shared" si="0"/>
        <v>0</v>
      </c>
    </row>
    <row r="11" spans="2:15" s="140" customFormat="1" ht="12.75" customHeight="1" x14ac:dyDescent="0.2">
      <c r="B11" s="25" t="s">
        <v>48</v>
      </c>
      <c r="C11" s="132"/>
      <c r="D11" s="167">
        <v>10.199400000000001</v>
      </c>
      <c r="E11" s="167">
        <v>6.8849960000000001</v>
      </c>
      <c r="F11" s="167">
        <v>6.0144000000000002</v>
      </c>
      <c r="G11" s="167">
        <v>1.8633999999999999</v>
      </c>
      <c r="H11" s="167">
        <v>0.23499999999999999</v>
      </c>
      <c r="I11" s="167">
        <v>0</v>
      </c>
      <c r="J11" s="167">
        <v>0.48</v>
      </c>
      <c r="K11" s="167">
        <v>0</v>
      </c>
      <c r="L11" s="167">
        <v>0.108751</v>
      </c>
      <c r="M11" s="167">
        <v>0</v>
      </c>
      <c r="N11" s="167">
        <v>0</v>
      </c>
      <c r="O11" s="168">
        <f t="shared" si="0"/>
        <v>25.785947</v>
      </c>
    </row>
    <row r="12" spans="2:15" s="140" customFormat="1" ht="12.75" customHeight="1" x14ac:dyDescent="0.2">
      <c r="B12" s="25"/>
      <c r="C12" s="132"/>
      <c r="D12" s="167">
        <v>5.4215</v>
      </c>
      <c r="E12" s="167">
        <v>6.1129090000000001</v>
      </c>
      <c r="F12" s="167">
        <v>4.3197999999999999</v>
      </c>
      <c r="G12" s="167">
        <v>2.8620000000000001</v>
      </c>
      <c r="H12" s="167">
        <v>0</v>
      </c>
      <c r="I12" s="167">
        <v>0</v>
      </c>
      <c r="J12" s="167">
        <v>0</v>
      </c>
      <c r="K12" s="167">
        <v>0</v>
      </c>
      <c r="L12" s="167">
        <v>0.23580000000000001</v>
      </c>
      <c r="M12" s="167">
        <v>0</v>
      </c>
      <c r="N12" s="167">
        <v>0</v>
      </c>
      <c r="O12" s="168">
        <f t="shared" si="0"/>
        <v>18.952009</v>
      </c>
    </row>
    <row r="13" spans="2:15" s="140" customFormat="1" ht="12.75" customHeight="1" x14ac:dyDescent="0.2">
      <c r="B13" s="139"/>
      <c r="C13" s="132"/>
      <c r="D13" s="167">
        <v>7.9428320000000001</v>
      </c>
      <c r="E13" s="167">
        <v>7.5298080000000001</v>
      </c>
      <c r="F13" s="167">
        <v>6.1628699999999998</v>
      </c>
      <c r="G13" s="167">
        <v>2.0430000000000001</v>
      </c>
      <c r="H13" s="167">
        <v>0.1285</v>
      </c>
      <c r="I13" s="167">
        <v>0</v>
      </c>
      <c r="J13" s="167">
        <v>2.5500000000000002E-3</v>
      </c>
      <c r="K13" s="167">
        <v>0</v>
      </c>
      <c r="L13" s="167">
        <v>0.19761400000000001</v>
      </c>
      <c r="M13" s="167">
        <v>0</v>
      </c>
      <c r="N13" s="167">
        <v>0</v>
      </c>
      <c r="O13" s="168">
        <f t="shared" si="0"/>
        <v>24.007173999999999</v>
      </c>
    </row>
    <row r="14" spans="2:15" s="140" customFormat="1" ht="12.75" customHeight="1" x14ac:dyDescent="0.2">
      <c r="B14" s="25" t="s">
        <v>49</v>
      </c>
      <c r="C14" s="132"/>
      <c r="D14" s="167">
        <v>3.8243999999999998</v>
      </c>
      <c r="E14" s="167">
        <v>6.6065300000000002</v>
      </c>
      <c r="F14" s="167">
        <v>2.6481499999999998</v>
      </c>
      <c r="G14" s="167">
        <v>0.34139999999999998</v>
      </c>
      <c r="H14" s="167">
        <v>0</v>
      </c>
      <c r="I14" s="167">
        <v>3.6482350000000001</v>
      </c>
      <c r="J14" s="167">
        <v>16.21275</v>
      </c>
      <c r="K14" s="167">
        <v>2.405046</v>
      </c>
      <c r="L14" s="167">
        <v>10.054691</v>
      </c>
      <c r="M14" s="167">
        <v>0.26200000000000001</v>
      </c>
      <c r="N14" s="167">
        <v>0</v>
      </c>
      <c r="O14" s="168">
        <f t="shared" si="0"/>
        <v>46.003201999999995</v>
      </c>
    </row>
    <row r="15" spans="2:15" s="140" customFormat="1" ht="12.75" customHeight="1" x14ac:dyDescent="0.2">
      <c r="B15" s="25"/>
      <c r="C15" s="132"/>
      <c r="D15" s="167">
        <v>2.4565000000000001</v>
      </c>
      <c r="E15" s="167">
        <v>4.1035000000000004</v>
      </c>
      <c r="F15" s="167">
        <v>1.6135999999999999</v>
      </c>
      <c r="G15" s="167">
        <v>6.4000000000000001E-2</v>
      </c>
      <c r="H15" s="167">
        <v>0</v>
      </c>
      <c r="I15" s="167">
        <v>2.4432320000000001</v>
      </c>
      <c r="J15" s="167">
        <v>6.3542620000000003</v>
      </c>
      <c r="K15" s="167">
        <v>2.2372130000000001</v>
      </c>
      <c r="L15" s="167">
        <v>6.3191550000000003</v>
      </c>
      <c r="M15" s="167">
        <v>0.14699999999999999</v>
      </c>
      <c r="N15" s="167">
        <v>0</v>
      </c>
      <c r="O15" s="168">
        <f t="shared" si="0"/>
        <v>25.738461999999998</v>
      </c>
    </row>
    <row r="16" spans="2:15" s="140" customFormat="1" ht="12.75" customHeight="1" x14ac:dyDescent="0.2">
      <c r="B16" s="139"/>
      <c r="C16" s="132"/>
      <c r="D16" s="167">
        <v>1.9877499999999999</v>
      </c>
      <c r="E16" s="167">
        <v>6.0197500000000002</v>
      </c>
      <c r="F16" s="167">
        <v>3.0569999999999999</v>
      </c>
      <c r="G16" s="167">
        <v>6.8368999999999999E-2</v>
      </c>
      <c r="H16" s="167">
        <v>0</v>
      </c>
      <c r="I16" s="167">
        <v>2.3548</v>
      </c>
      <c r="J16" s="167">
        <v>8.415146</v>
      </c>
      <c r="K16" s="167">
        <v>2.821812</v>
      </c>
      <c r="L16" s="167">
        <v>11.431431999999999</v>
      </c>
      <c r="M16" s="167">
        <v>0.68799999999999994</v>
      </c>
      <c r="N16" s="167">
        <v>0</v>
      </c>
      <c r="O16" s="168">
        <f t="shared" si="0"/>
        <v>36.844059000000001</v>
      </c>
    </row>
    <row r="17" spans="2:15" s="140" customFormat="1" ht="12.75" customHeight="1" x14ac:dyDescent="0.2">
      <c r="B17" s="25" t="s">
        <v>50</v>
      </c>
      <c r="C17" s="132"/>
      <c r="D17" s="167">
        <v>0</v>
      </c>
      <c r="E17" s="167">
        <v>8.9999999999999993E-3</v>
      </c>
      <c r="F17" s="167">
        <v>0</v>
      </c>
      <c r="G17" s="167">
        <v>0</v>
      </c>
      <c r="H17" s="167">
        <v>0</v>
      </c>
      <c r="I17" s="167">
        <v>0.24099999999999999</v>
      </c>
      <c r="J17" s="167">
        <v>6.8577729999999999</v>
      </c>
      <c r="K17" s="167">
        <v>0.1396</v>
      </c>
      <c r="L17" s="167">
        <v>0.46500000000000002</v>
      </c>
      <c r="M17" s="167">
        <v>0</v>
      </c>
      <c r="N17" s="167">
        <v>0</v>
      </c>
      <c r="O17" s="168">
        <f t="shared" si="0"/>
        <v>7.7123729999999995</v>
      </c>
    </row>
    <row r="18" spans="2:15" s="140" customFormat="1" ht="12.75" customHeight="1" x14ac:dyDescent="0.2">
      <c r="B18" s="25"/>
      <c r="C18" s="132"/>
      <c r="D18" s="167">
        <v>0</v>
      </c>
      <c r="E18" s="167">
        <v>0.3</v>
      </c>
      <c r="F18" s="167">
        <v>0</v>
      </c>
      <c r="G18" s="167">
        <v>0</v>
      </c>
      <c r="H18" s="167">
        <v>0</v>
      </c>
      <c r="I18" s="167">
        <v>7.4999999999999997E-2</v>
      </c>
      <c r="J18" s="167">
        <v>0.28699999999999998</v>
      </c>
      <c r="K18" s="167">
        <v>0</v>
      </c>
      <c r="L18" s="167">
        <v>0.63951999999999998</v>
      </c>
      <c r="M18" s="167">
        <v>0</v>
      </c>
      <c r="N18" s="167">
        <v>0</v>
      </c>
      <c r="O18" s="168">
        <f t="shared" si="0"/>
        <v>1.30152</v>
      </c>
    </row>
    <row r="19" spans="2:15" s="140" customFormat="1" ht="12.75" customHeight="1" x14ac:dyDescent="0.2">
      <c r="B19" s="25"/>
      <c r="C19" s="132"/>
      <c r="D19" s="167">
        <v>0</v>
      </c>
      <c r="E19" s="167">
        <v>0.34799999999999998</v>
      </c>
      <c r="F19" s="167">
        <v>0</v>
      </c>
      <c r="G19" s="167">
        <v>0.09</v>
      </c>
      <c r="H19" s="167">
        <v>0</v>
      </c>
      <c r="I19" s="167">
        <v>7.3999999999999996E-2</v>
      </c>
      <c r="J19" s="167">
        <v>0.128</v>
      </c>
      <c r="K19" s="167">
        <v>0.11700000000000001</v>
      </c>
      <c r="L19" s="167">
        <v>0.29899999999999999</v>
      </c>
      <c r="M19" s="167">
        <v>0</v>
      </c>
      <c r="N19" s="167">
        <v>0</v>
      </c>
      <c r="O19" s="168">
        <f t="shared" si="0"/>
        <v>1.0559999999999998</v>
      </c>
    </row>
    <row r="20" spans="2:15" s="140" customFormat="1" ht="12.75" customHeight="1" x14ac:dyDescent="0.2">
      <c r="B20" s="25" t="s">
        <v>51</v>
      </c>
      <c r="C20" s="132"/>
      <c r="D20" s="167">
        <v>9.4277999999999995</v>
      </c>
      <c r="E20" s="167">
        <v>5.068918</v>
      </c>
      <c r="F20" s="167">
        <v>4.8095999999999997</v>
      </c>
      <c r="G20" s="167">
        <v>1.8529500000000001</v>
      </c>
      <c r="H20" s="167">
        <v>4.7E-2</v>
      </c>
      <c r="I20" s="167">
        <v>0</v>
      </c>
      <c r="J20" s="167">
        <v>7.6869999999999994E-2</v>
      </c>
      <c r="K20" s="167">
        <v>0.1265</v>
      </c>
      <c r="L20" s="167">
        <v>0.91437599999999997</v>
      </c>
      <c r="M20" s="167">
        <v>0</v>
      </c>
      <c r="N20" s="167">
        <v>0</v>
      </c>
      <c r="O20" s="168">
        <f t="shared" si="0"/>
        <v>22.324013999999998</v>
      </c>
    </row>
    <row r="21" spans="2:15" s="140" customFormat="1" ht="12.75" customHeight="1" x14ac:dyDescent="0.2">
      <c r="B21" s="25"/>
      <c r="C21" s="132"/>
      <c r="D21" s="167">
        <v>3.9918999999999998</v>
      </c>
      <c r="E21" s="167">
        <v>3.9613499999999999</v>
      </c>
      <c r="F21" s="167">
        <v>2.3578000000000001</v>
      </c>
      <c r="G21" s="167">
        <v>0.84670000000000001</v>
      </c>
      <c r="H21" s="167">
        <v>0</v>
      </c>
      <c r="I21" s="167">
        <v>0</v>
      </c>
      <c r="J21" s="167">
        <v>5.9124999999999997E-2</v>
      </c>
      <c r="K21" s="167">
        <v>0.06</v>
      </c>
      <c r="L21" s="167">
        <v>0.50570099999999996</v>
      </c>
      <c r="M21" s="167">
        <v>0</v>
      </c>
      <c r="N21" s="167">
        <v>0</v>
      </c>
      <c r="O21" s="168">
        <f t="shared" si="0"/>
        <v>11.782576000000001</v>
      </c>
    </row>
    <row r="22" spans="2:15" s="140" customFormat="1" ht="12.75" customHeight="1" x14ac:dyDescent="0.2">
      <c r="B22" s="139"/>
      <c r="C22" s="132"/>
      <c r="D22" s="167">
        <v>5.1562999999999999</v>
      </c>
      <c r="E22" s="167">
        <v>4.0255000000000001</v>
      </c>
      <c r="F22" s="167">
        <v>3.9197000000000002</v>
      </c>
      <c r="G22" s="167">
        <v>0.97563200000000005</v>
      </c>
      <c r="H22" s="167">
        <v>0.12</v>
      </c>
      <c r="I22" s="167">
        <v>0</v>
      </c>
      <c r="J22" s="167">
        <v>0.139404</v>
      </c>
      <c r="K22" s="167">
        <v>0.40799999999999997</v>
      </c>
      <c r="L22" s="167">
        <v>0.90029999999999999</v>
      </c>
      <c r="M22" s="167">
        <v>0</v>
      </c>
      <c r="N22" s="167">
        <v>0</v>
      </c>
      <c r="O22" s="168">
        <f t="shared" si="0"/>
        <v>15.644835999999998</v>
      </c>
    </row>
    <row r="23" spans="2:15" s="140" customFormat="1" ht="12.75" customHeight="1" x14ac:dyDescent="0.2">
      <c r="B23" s="25" t="s">
        <v>52</v>
      </c>
      <c r="C23" s="132"/>
      <c r="D23" s="167">
        <v>4.0077499999999997</v>
      </c>
      <c r="E23" s="167">
        <v>2.3258000000000001</v>
      </c>
      <c r="F23" s="167">
        <v>2.5916600000000001</v>
      </c>
      <c r="G23" s="167">
        <v>0.45800000000000002</v>
      </c>
      <c r="H23" s="167">
        <v>0</v>
      </c>
      <c r="I23" s="167">
        <v>0.749</v>
      </c>
      <c r="J23" s="167">
        <v>1.843</v>
      </c>
      <c r="K23" s="167">
        <v>0.22</v>
      </c>
      <c r="L23" s="167">
        <v>2.1680229999999998</v>
      </c>
      <c r="M23" s="167">
        <v>6.3045000000000004E-2</v>
      </c>
      <c r="N23" s="167">
        <v>0</v>
      </c>
      <c r="O23" s="168">
        <f t="shared" si="0"/>
        <v>14.426278000000002</v>
      </c>
    </row>
    <row r="24" spans="2:15" s="140" customFormat="1" ht="12.75" customHeight="1" x14ac:dyDescent="0.2">
      <c r="B24" s="25"/>
      <c r="C24" s="132"/>
      <c r="D24" s="167">
        <v>1.857</v>
      </c>
      <c r="E24" s="167">
        <v>2.0185029999999999</v>
      </c>
      <c r="F24" s="167">
        <v>1.1299999999999999</v>
      </c>
      <c r="G24" s="167">
        <v>0.20899999999999999</v>
      </c>
      <c r="H24" s="167">
        <v>0</v>
      </c>
      <c r="I24" s="167">
        <v>8.1600000000000006E-2</v>
      </c>
      <c r="J24" s="167">
        <v>0.87075000000000002</v>
      </c>
      <c r="K24" s="167">
        <v>6.8000000000000005E-2</v>
      </c>
      <c r="L24" s="167">
        <v>2.7677830000000001</v>
      </c>
      <c r="M24" s="167">
        <v>0</v>
      </c>
      <c r="N24" s="167">
        <v>0</v>
      </c>
      <c r="O24" s="168">
        <f t="shared" si="0"/>
        <v>9.002635999999999</v>
      </c>
    </row>
    <row r="25" spans="2:15" s="140" customFormat="1" ht="12.75" customHeight="1" x14ac:dyDescent="0.2">
      <c r="B25" s="25"/>
      <c r="C25" s="132"/>
      <c r="D25" s="167">
        <v>1.1782999999999999</v>
      </c>
      <c r="E25" s="167">
        <v>2.4239999999999999</v>
      </c>
      <c r="F25" s="167">
        <v>0.97433000000000003</v>
      </c>
      <c r="G25" s="167">
        <v>0.40150000000000002</v>
      </c>
      <c r="H25" s="167">
        <v>0.14000000000000001</v>
      </c>
      <c r="I25" s="167">
        <v>0.38400000000000001</v>
      </c>
      <c r="J25" s="167">
        <v>1.0238499999999999</v>
      </c>
      <c r="K25" s="167">
        <v>0.115</v>
      </c>
      <c r="L25" s="167">
        <v>3.0634800000000002</v>
      </c>
      <c r="M25" s="167">
        <v>1.03</v>
      </c>
      <c r="N25" s="167">
        <v>0</v>
      </c>
      <c r="O25" s="168">
        <f t="shared" si="0"/>
        <v>10.73446</v>
      </c>
    </row>
    <row r="26" spans="2:15" s="140" customFormat="1" ht="12.75" customHeight="1" x14ac:dyDescent="0.2">
      <c r="B26" s="25" t="s">
        <v>53</v>
      </c>
      <c r="C26" s="132"/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8">
        <f t="shared" si="0"/>
        <v>0</v>
      </c>
    </row>
    <row r="27" spans="2:15" s="140" customFormat="1" ht="12.75" customHeight="1" x14ac:dyDescent="0.2">
      <c r="B27" s="25"/>
      <c r="C27" s="132"/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8">
        <f t="shared" si="0"/>
        <v>0</v>
      </c>
    </row>
    <row r="28" spans="2:15" s="140" customFormat="1" ht="12.75" customHeight="1" x14ac:dyDescent="0.2">
      <c r="B28" s="25"/>
      <c r="C28" s="132"/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8">
        <f t="shared" si="0"/>
        <v>0</v>
      </c>
    </row>
    <row r="29" spans="2:15" s="140" customFormat="1" ht="12.75" customHeight="1" x14ac:dyDescent="0.2">
      <c r="B29" s="25" t="s">
        <v>54</v>
      </c>
      <c r="C29" s="132"/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2.1999999999999999E-2</v>
      </c>
      <c r="M29" s="167">
        <v>0</v>
      </c>
      <c r="N29" s="167">
        <v>4.4999999999999998E-2</v>
      </c>
      <c r="O29" s="168">
        <f t="shared" si="0"/>
        <v>6.7000000000000004E-2</v>
      </c>
    </row>
    <row r="30" spans="2:15" s="140" customFormat="1" ht="12.75" customHeight="1" x14ac:dyDescent="0.2">
      <c r="B30" s="139"/>
      <c r="C30" s="132"/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8">
        <f t="shared" si="0"/>
        <v>0</v>
      </c>
    </row>
    <row r="31" spans="2:15" s="140" customFormat="1" ht="12.75" customHeight="1" x14ac:dyDescent="0.2">
      <c r="B31" s="25"/>
      <c r="C31" s="132"/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1.988</v>
      </c>
      <c r="O31" s="168">
        <f t="shared" si="0"/>
        <v>1.988</v>
      </c>
    </row>
    <row r="32" spans="2:15" s="140" customFormat="1" ht="12.75" customHeight="1" x14ac:dyDescent="0.2">
      <c r="B32" s="25" t="s">
        <v>5</v>
      </c>
      <c r="C32" s="132"/>
      <c r="D32" s="167">
        <v>1.1226</v>
      </c>
      <c r="E32" s="167">
        <v>0</v>
      </c>
      <c r="F32" s="167">
        <v>0.69530000000000003</v>
      </c>
      <c r="G32" s="167">
        <v>0.39900000000000002</v>
      </c>
      <c r="H32" s="167">
        <v>3.3000000000000002E-2</v>
      </c>
      <c r="I32" s="167">
        <v>0</v>
      </c>
      <c r="J32" s="167">
        <v>0</v>
      </c>
      <c r="K32" s="167">
        <v>0</v>
      </c>
      <c r="L32" s="167">
        <v>2.8000000000000001E-2</v>
      </c>
      <c r="M32" s="167">
        <v>0</v>
      </c>
      <c r="N32" s="167">
        <v>0</v>
      </c>
      <c r="O32" s="168">
        <f t="shared" si="0"/>
        <v>2.2778999999999998</v>
      </c>
    </row>
    <row r="33" spans="2:15" s="140" customFormat="1" ht="12.75" customHeight="1" x14ac:dyDescent="0.2">
      <c r="B33" s="25"/>
      <c r="C33" s="132"/>
      <c r="D33" s="167">
        <v>0.33</v>
      </c>
      <c r="E33" s="167">
        <v>0</v>
      </c>
      <c r="F33" s="167">
        <v>4.5999999999999999E-2</v>
      </c>
      <c r="G33" s="167">
        <v>0.32300000000000001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6.5000000000000002E-2</v>
      </c>
      <c r="O33" s="168">
        <f t="shared" si="0"/>
        <v>0.76400000000000001</v>
      </c>
    </row>
    <row r="34" spans="2:15" s="140" customFormat="1" ht="12.75" customHeight="1" x14ac:dyDescent="0.2">
      <c r="B34" s="25"/>
      <c r="C34" s="132"/>
      <c r="D34" s="167">
        <v>0.60299999999999998</v>
      </c>
      <c r="E34" s="167">
        <v>0.39909</v>
      </c>
      <c r="F34" s="167">
        <v>0.23799999999999999</v>
      </c>
      <c r="G34" s="167">
        <v>0.33424999999999999</v>
      </c>
      <c r="H34" s="167">
        <v>0.08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8">
        <f t="shared" si="0"/>
        <v>1.6543399999999999</v>
      </c>
    </row>
    <row r="35" spans="2:15" s="140" customFormat="1" ht="12.75" customHeight="1" x14ac:dyDescent="0.2">
      <c r="B35" s="32" t="s">
        <v>6</v>
      </c>
      <c r="C35" s="133"/>
      <c r="D35" s="169">
        <f>D8+D11+D14+D17+D20+D23+D26+D29+D32</f>
        <v>28.581949999999999</v>
      </c>
      <c r="E35" s="169">
        <f t="shared" ref="E35:O37" si="1">E8+E11+E14+E17+E20+E23+E26+E29+E32</f>
        <v>20.895244000000002</v>
      </c>
      <c r="F35" s="169">
        <f t="shared" si="1"/>
        <v>16.75911</v>
      </c>
      <c r="G35" s="169">
        <f t="shared" si="1"/>
        <v>4.9147500000000006</v>
      </c>
      <c r="H35" s="169">
        <f t="shared" si="1"/>
        <v>0.31499999999999995</v>
      </c>
      <c r="I35" s="169">
        <f t="shared" si="1"/>
        <v>4.6382349999999999</v>
      </c>
      <c r="J35" s="169">
        <f t="shared" si="1"/>
        <v>25.470392999999998</v>
      </c>
      <c r="K35" s="169">
        <f t="shared" si="1"/>
        <v>2.8911460000000004</v>
      </c>
      <c r="L35" s="169">
        <f t="shared" si="1"/>
        <v>13.760841000000001</v>
      </c>
      <c r="M35" s="169">
        <f t="shared" si="1"/>
        <v>0.32504500000000003</v>
      </c>
      <c r="N35" s="169">
        <f t="shared" si="1"/>
        <v>4.4999999999999998E-2</v>
      </c>
      <c r="O35" s="169">
        <f t="shared" si="1"/>
        <v>118.59671399999999</v>
      </c>
    </row>
    <row r="36" spans="2:15" s="140" customFormat="1" ht="12.75" customHeight="1" x14ac:dyDescent="0.2">
      <c r="B36" s="139"/>
      <c r="C36" s="133"/>
      <c r="D36" s="169">
        <f>D9+D12+D15+D18+D21+D24+D27+D30+D33</f>
        <v>14.056899999999999</v>
      </c>
      <c r="E36" s="169">
        <f t="shared" si="1"/>
        <v>16.496262000000002</v>
      </c>
      <c r="F36" s="169">
        <f t="shared" si="1"/>
        <v>9.4671999999999983</v>
      </c>
      <c r="G36" s="169">
        <f t="shared" si="1"/>
        <v>4.3047000000000004</v>
      </c>
      <c r="H36" s="169">
        <f t="shared" si="1"/>
        <v>0</v>
      </c>
      <c r="I36" s="169">
        <f t="shared" si="1"/>
        <v>2.5998320000000001</v>
      </c>
      <c r="J36" s="169">
        <f t="shared" si="1"/>
        <v>7.5711370000000002</v>
      </c>
      <c r="K36" s="169">
        <f t="shared" si="1"/>
        <v>2.3652130000000002</v>
      </c>
      <c r="L36" s="169">
        <f t="shared" si="1"/>
        <v>10.467959</v>
      </c>
      <c r="M36" s="169">
        <f t="shared" si="1"/>
        <v>0.14699999999999999</v>
      </c>
      <c r="N36" s="169">
        <f t="shared" si="1"/>
        <v>6.5000000000000002E-2</v>
      </c>
      <c r="O36" s="169">
        <f t="shared" si="1"/>
        <v>67.541202999999996</v>
      </c>
    </row>
    <row r="37" spans="2:15" s="140" customFormat="1" ht="12.75" customHeight="1" x14ac:dyDescent="0.2">
      <c r="B37" s="139"/>
      <c r="C37" s="133"/>
      <c r="D37" s="169">
        <f>D10+D13+D16+D19+D22+D25+D28+D31+D34</f>
        <v>16.868182000000001</v>
      </c>
      <c r="E37" s="169">
        <f t="shared" si="1"/>
        <v>20.746148000000002</v>
      </c>
      <c r="F37" s="169">
        <f t="shared" si="1"/>
        <v>14.351900000000001</v>
      </c>
      <c r="G37" s="169">
        <f t="shared" si="1"/>
        <v>3.9127510000000001</v>
      </c>
      <c r="H37" s="169">
        <f t="shared" si="1"/>
        <v>0.46850000000000003</v>
      </c>
      <c r="I37" s="169">
        <f t="shared" si="1"/>
        <v>2.8127999999999997</v>
      </c>
      <c r="J37" s="169">
        <f t="shared" si="1"/>
        <v>9.7089499999999997</v>
      </c>
      <c r="K37" s="169">
        <f t="shared" si="1"/>
        <v>3.4618120000000001</v>
      </c>
      <c r="L37" s="169">
        <f t="shared" si="1"/>
        <v>15.891825999999998</v>
      </c>
      <c r="M37" s="169">
        <f t="shared" si="1"/>
        <v>1.718</v>
      </c>
      <c r="N37" s="169">
        <f t="shared" si="1"/>
        <v>1.988</v>
      </c>
      <c r="O37" s="169">
        <f t="shared" si="1"/>
        <v>91.928868999999992</v>
      </c>
    </row>
    <row r="38" spans="2:15" s="140" customFormat="1" ht="12.75" customHeight="1" x14ac:dyDescent="0.2">
      <c r="B38" s="139"/>
    </row>
    <row r="39" spans="2:15" s="140" customFormat="1" x14ac:dyDescent="0.2">
      <c r="B39" s="139"/>
    </row>
    <row r="40" spans="2:15" s="140" customFormat="1" ht="14.25" x14ac:dyDescent="0.2">
      <c r="B40" s="13" t="s">
        <v>106</v>
      </c>
    </row>
    <row r="41" spans="2:15" s="140" customFormat="1" x14ac:dyDescent="0.2">
      <c r="B41" s="139"/>
    </row>
    <row r="42" spans="2:15" s="140" customFormat="1" x14ac:dyDescent="0.2">
      <c r="B42" s="139"/>
    </row>
    <row r="43" spans="2:15" s="140" customFormat="1" x14ac:dyDescent="0.2">
      <c r="B43" s="139"/>
    </row>
    <row r="44" spans="2:15" s="140" customFormat="1" x14ac:dyDescent="0.2">
      <c r="B44" s="139"/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3:O27"/>
  <sheetViews>
    <sheetView tabSelected="1" zoomScale="98" zoomScaleNormal="98" workbookViewId="0">
      <selection activeCell="F13" sqref="F13"/>
    </sheetView>
  </sheetViews>
  <sheetFormatPr defaultColWidth="10.7109375" defaultRowHeight="12.75" x14ac:dyDescent="0.2"/>
  <cols>
    <col min="1" max="1" width="10.7109375" style="19"/>
    <col min="2" max="2" width="20.28515625" style="18" customWidth="1"/>
    <col min="3" max="3" width="12.7109375" style="19" customWidth="1"/>
    <col min="4" max="4" width="12.85546875" style="18" customWidth="1"/>
    <col min="5" max="15" width="12.85546875" style="19" customWidth="1"/>
    <col min="16" max="16384" width="10.7109375" style="19"/>
  </cols>
  <sheetData>
    <row r="3" spans="2:15" ht="12.75" customHeight="1" x14ac:dyDescent="0.2">
      <c r="B3" s="17" t="s">
        <v>84</v>
      </c>
    </row>
    <row r="4" spans="2:15" ht="12.75" customHeight="1" x14ac:dyDescent="0.2">
      <c r="B4" s="17" t="s">
        <v>66</v>
      </c>
    </row>
    <row r="5" spans="2:15" ht="12.75" customHeight="1" x14ac:dyDescent="0.2"/>
    <row r="6" spans="2:15" s="22" customFormat="1" ht="40.5" customHeight="1" x14ac:dyDescent="0.2">
      <c r="B6" s="130"/>
      <c r="C6" s="83" t="s">
        <v>110</v>
      </c>
      <c r="D6" s="77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56" customFormat="1" x14ac:dyDescent="0.2">
      <c r="B7" s="130"/>
      <c r="C7" s="88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s="64" customFormat="1" ht="12.75" customHeight="1" x14ac:dyDescent="0.2">
      <c r="B8" s="65" t="s">
        <v>67</v>
      </c>
      <c r="C8" s="112" t="s">
        <v>103</v>
      </c>
      <c r="D8" s="171">
        <v>207</v>
      </c>
      <c r="E8" s="171">
        <v>54</v>
      </c>
      <c r="F8" s="171">
        <v>29</v>
      </c>
      <c r="G8" s="171">
        <v>13</v>
      </c>
      <c r="H8" s="171">
        <v>2</v>
      </c>
      <c r="I8" s="171">
        <v>0</v>
      </c>
      <c r="J8" s="171">
        <v>2</v>
      </c>
      <c r="K8" s="171">
        <v>1</v>
      </c>
      <c r="L8" s="171">
        <v>2</v>
      </c>
      <c r="M8" s="171">
        <v>0</v>
      </c>
      <c r="N8" s="171">
        <v>0</v>
      </c>
      <c r="O8" s="172">
        <f>SUM(D8:N8)</f>
        <v>310</v>
      </c>
    </row>
    <row r="9" spans="2:15" s="64" customFormat="1" ht="12.75" customHeight="1" x14ac:dyDescent="0.2">
      <c r="B9" s="65"/>
      <c r="C9" s="112" t="s">
        <v>104</v>
      </c>
      <c r="D9" s="171">
        <v>148</v>
      </c>
      <c r="E9" s="171">
        <v>29</v>
      </c>
      <c r="F9" s="171">
        <v>13</v>
      </c>
      <c r="G9" s="171">
        <v>17</v>
      </c>
      <c r="H9" s="171">
        <v>2</v>
      </c>
      <c r="I9" s="171">
        <v>0</v>
      </c>
      <c r="J9" s="171">
        <v>1</v>
      </c>
      <c r="K9" s="171">
        <v>0</v>
      </c>
      <c r="L9" s="171">
        <v>1</v>
      </c>
      <c r="M9" s="171">
        <v>0</v>
      </c>
      <c r="N9" s="171">
        <v>0</v>
      </c>
      <c r="O9" s="172">
        <f t="shared" ref="O9:O14" si="0">SUM(D9:N9)</f>
        <v>211</v>
      </c>
    </row>
    <row r="10" spans="2:15" s="64" customFormat="1" ht="12.75" customHeight="1" x14ac:dyDescent="0.2">
      <c r="B10" s="65"/>
      <c r="C10" s="59" t="s">
        <v>105</v>
      </c>
      <c r="D10" s="171">
        <v>229</v>
      </c>
      <c r="E10" s="171">
        <v>44</v>
      </c>
      <c r="F10" s="171">
        <v>31</v>
      </c>
      <c r="G10" s="171">
        <v>28</v>
      </c>
      <c r="H10" s="171">
        <v>3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2">
        <f t="shared" si="0"/>
        <v>335</v>
      </c>
    </row>
    <row r="11" spans="2:15" s="127" customFormat="1" ht="12.75" customHeight="1" x14ac:dyDescent="0.2">
      <c r="B11" s="128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</row>
    <row r="12" spans="2:15" s="140" customFormat="1" ht="12.75" customHeight="1" x14ac:dyDescent="0.2">
      <c r="B12" s="25" t="s">
        <v>68</v>
      </c>
      <c r="C12" s="112"/>
      <c r="D12" s="175">
        <v>22.8749</v>
      </c>
      <c r="E12" s="175">
        <v>4.4320000000000004</v>
      </c>
      <c r="F12" s="175">
        <v>23.031566000000002</v>
      </c>
      <c r="G12" s="175">
        <v>1.5309999999999999</v>
      </c>
      <c r="H12" s="175">
        <v>0.5625</v>
      </c>
      <c r="I12" s="175">
        <v>0</v>
      </c>
      <c r="J12" s="175">
        <v>0.105</v>
      </c>
      <c r="K12" s="175">
        <v>1.9918999999999999E-2</v>
      </c>
      <c r="L12" s="175">
        <v>0.06</v>
      </c>
      <c r="M12" s="175">
        <v>0</v>
      </c>
      <c r="N12" s="175">
        <v>0</v>
      </c>
      <c r="O12" s="176">
        <f t="shared" si="0"/>
        <v>52.616884999999996</v>
      </c>
    </row>
    <row r="13" spans="2:15" s="140" customFormat="1" ht="12.75" customHeight="1" x14ac:dyDescent="0.2">
      <c r="B13" s="27"/>
      <c r="C13" s="112"/>
      <c r="D13" s="177">
        <v>16.767524999999999</v>
      </c>
      <c r="E13" s="177">
        <v>2.5619999999999998</v>
      </c>
      <c r="F13" s="177">
        <v>0.72099999999999997</v>
      </c>
      <c r="G13" s="177">
        <v>1.3720000000000001</v>
      </c>
      <c r="H13" s="177">
        <v>0.52</v>
      </c>
      <c r="I13" s="177">
        <v>0</v>
      </c>
      <c r="J13" s="177">
        <v>0.1</v>
      </c>
      <c r="K13" s="175">
        <v>0</v>
      </c>
      <c r="L13" s="175">
        <v>2.0143000000000001E-2</v>
      </c>
      <c r="M13" s="175">
        <v>0</v>
      </c>
      <c r="N13" s="175">
        <v>0</v>
      </c>
      <c r="O13" s="176">
        <f t="shared" si="0"/>
        <v>22.062668000000002</v>
      </c>
    </row>
    <row r="14" spans="2:15" s="140" customFormat="1" ht="12.75" customHeight="1" x14ac:dyDescent="0.2">
      <c r="B14" s="128"/>
      <c r="C14" s="59"/>
      <c r="D14" s="177">
        <v>22.193922000000001</v>
      </c>
      <c r="E14" s="177">
        <v>3.7810000000000001</v>
      </c>
      <c r="F14" s="177">
        <v>2.64655</v>
      </c>
      <c r="G14" s="177">
        <v>2.1044</v>
      </c>
      <c r="H14" s="177">
        <v>0.44</v>
      </c>
      <c r="I14" s="177">
        <v>0</v>
      </c>
      <c r="J14" s="177">
        <v>0</v>
      </c>
      <c r="K14" s="175">
        <v>0</v>
      </c>
      <c r="L14" s="175">
        <v>0</v>
      </c>
      <c r="M14" s="175">
        <v>0</v>
      </c>
      <c r="N14" s="175">
        <v>0</v>
      </c>
      <c r="O14" s="176">
        <f t="shared" si="0"/>
        <v>31.165872000000004</v>
      </c>
    </row>
    <row r="15" spans="2:15" s="127" customFormat="1" x14ac:dyDescent="0.2">
      <c r="B15" s="128"/>
      <c r="D15" s="139"/>
      <c r="E15" s="140"/>
      <c r="F15" s="140"/>
      <c r="G15" s="140"/>
      <c r="H15" s="140"/>
      <c r="I15" s="170"/>
      <c r="J15" s="140"/>
    </row>
    <row r="16" spans="2:15" s="127" customFormat="1" x14ac:dyDescent="0.2">
      <c r="B16" s="128"/>
      <c r="D16" s="128"/>
    </row>
    <row r="17" spans="2:4" s="127" customFormat="1" x14ac:dyDescent="0.2">
      <c r="B17" s="128"/>
      <c r="D17" s="128"/>
    </row>
    <row r="18" spans="2:4" s="127" customFormat="1" ht="14.25" x14ac:dyDescent="0.2">
      <c r="B18" s="128" t="s">
        <v>106</v>
      </c>
      <c r="D18" s="128"/>
    </row>
    <row r="19" spans="2:4" s="127" customFormat="1" x14ac:dyDescent="0.2">
      <c r="B19" s="128"/>
      <c r="D19" s="128"/>
    </row>
    <row r="20" spans="2:4" s="127" customFormat="1" x14ac:dyDescent="0.2">
      <c r="B20" s="128"/>
      <c r="D20" s="128"/>
    </row>
    <row r="21" spans="2:4" s="127" customFormat="1" x14ac:dyDescent="0.2">
      <c r="B21" s="128"/>
      <c r="D21" s="128"/>
    </row>
    <row r="22" spans="2:4" s="127" customFormat="1" x14ac:dyDescent="0.2">
      <c r="B22" s="128"/>
      <c r="D22" s="128"/>
    </row>
    <row r="23" spans="2:4" s="127" customFormat="1" x14ac:dyDescent="0.2">
      <c r="B23" s="128"/>
      <c r="D23" s="128"/>
    </row>
    <row r="24" spans="2:4" s="127" customFormat="1" x14ac:dyDescent="0.2">
      <c r="B24" s="128"/>
      <c r="D24" s="128"/>
    </row>
    <row r="25" spans="2:4" s="127" customFormat="1" x14ac:dyDescent="0.2">
      <c r="B25" s="128"/>
      <c r="D25" s="128"/>
    </row>
    <row r="26" spans="2:4" s="127" customFormat="1" x14ac:dyDescent="0.2">
      <c r="B26" s="128"/>
      <c r="D26" s="128"/>
    </row>
    <row r="27" spans="2:4" s="127" customFormat="1" x14ac:dyDescent="0.2">
      <c r="B27" s="128"/>
      <c r="D27" s="128"/>
    </row>
  </sheetData>
  <phoneticPr fontId="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K84"/>
  <sheetViews>
    <sheetView topLeftCell="A37" zoomScale="98" zoomScaleNormal="98" workbookViewId="0">
      <selection activeCell="C63" sqref="C63"/>
    </sheetView>
  </sheetViews>
  <sheetFormatPr defaultColWidth="9.140625" defaultRowHeight="12.75" x14ac:dyDescent="0.2"/>
  <cols>
    <col min="1" max="1" width="9.140625" style="22"/>
    <col min="2" max="2" width="17.85546875" style="20" bestFit="1" customWidth="1"/>
    <col min="3" max="3" width="18.28515625" style="22" customWidth="1"/>
    <col min="4" max="10" width="15.5703125" style="22" customWidth="1"/>
    <col min="11" max="16384" width="9.140625" style="22"/>
  </cols>
  <sheetData>
    <row r="3" spans="2:11" ht="12.75" customHeight="1" x14ac:dyDescent="0.2">
      <c r="B3" s="46" t="s">
        <v>72</v>
      </c>
      <c r="J3" s="60"/>
    </row>
    <row r="4" spans="2:11" ht="12.75" customHeight="1" x14ac:dyDescent="0.2">
      <c r="B4" s="46" t="s">
        <v>100</v>
      </c>
    </row>
    <row r="5" spans="2:11" ht="12.75" customHeight="1" x14ac:dyDescent="0.2">
      <c r="B5" s="46" t="s">
        <v>12</v>
      </c>
    </row>
    <row r="6" spans="2:11" s="23" customFormat="1" ht="25.5" customHeight="1" x14ac:dyDescent="0.2">
      <c r="B6" s="79" t="s">
        <v>109</v>
      </c>
      <c r="C6" s="83" t="s">
        <v>110</v>
      </c>
      <c r="D6" s="81" t="s">
        <v>0</v>
      </c>
      <c r="E6" s="81" t="s">
        <v>1</v>
      </c>
      <c r="F6" s="81" t="s">
        <v>2</v>
      </c>
      <c r="G6" s="81" t="s">
        <v>3</v>
      </c>
      <c r="H6" s="81" t="s">
        <v>4</v>
      </c>
      <c r="I6" s="82" t="s">
        <v>5</v>
      </c>
      <c r="J6" s="82" t="s">
        <v>6</v>
      </c>
      <c r="K6" s="61"/>
    </row>
    <row r="7" spans="2:11" s="86" customFormat="1" x14ac:dyDescent="0.2">
      <c r="B7" s="117"/>
      <c r="C7" s="88"/>
      <c r="D7" s="118"/>
      <c r="E7" s="118"/>
      <c r="F7" s="118"/>
      <c r="G7" s="118"/>
      <c r="H7" s="118"/>
      <c r="I7" s="119"/>
      <c r="J7" s="119"/>
      <c r="K7" s="61"/>
    </row>
    <row r="8" spans="2:11" s="64" customFormat="1" ht="12.75" customHeight="1" x14ac:dyDescent="0.2">
      <c r="B8" s="95" t="s">
        <v>91</v>
      </c>
      <c r="C8" s="112" t="s">
        <v>103</v>
      </c>
      <c r="D8" s="6">
        <v>58.385784000000001</v>
      </c>
      <c r="E8" s="6">
        <v>0.86699999999999999</v>
      </c>
      <c r="F8" s="6">
        <v>0</v>
      </c>
      <c r="G8" s="6">
        <v>64.794274999999999</v>
      </c>
      <c r="H8" s="6">
        <v>10.946319000000001</v>
      </c>
      <c r="I8" s="6">
        <v>0</v>
      </c>
      <c r="J8" s="6">
        <f>SUM(D8:I8)</f>
        <v>134.99337799999998</v>
      </c>
      <c r="K8" s="63"/>
    </row>
    <row r="9" spans="2:11" s="64" customFormat="1" ht="12.75" customHeight="1" x14ac:dyDescent="0.2">
      <c r="B9" s="95"/>
      <c r="C9" s="112" t="s">
        <v>104</v>
      </c>
      <c r="D9" s="6">
        <v>38.461567000000002</v>
      </c>
      <c r="E9" s="6">
        <v>1.347834</v>
      </c>
      <c r="F9" s="6">
        <v>5.0000000000000001E-3</v>
      </c>
      <c r="G9" s="6">
        <v>35.717550000000003</v>
      </c>
      <c r="H9" s="6">
        <v>7.4412750000000001</v>
      </c>
      <c r="I9" s="6">
        <v>0</v>
      </c>
      <c r="J9" s="6">
        <f t="shared" ref="J9:J43" si="0">SUM(D9:I9)</f>
        <v>82.973226000000011</v>
      </c>
      <c r="K9" s="63"/>
    </row>
    <row r="10" spans="2:11" s="64" customFormat="1" ht="12.75" customHeight="1" x14ac:dyDescent="0.2">
      <c r="B10" s="95"/>
      <c r="C10" s="59" t="s">
        <v>105</v>
      </c>
      <c r="D10" s="6">
        <v>47.939599999999999</v>
      </c>
      <c r="E10" s="6">
        <v>1.23183</v>
      </c>
      <c r="F10" s="6">
        <v>0</v>
      </c>
      <c r="G10" s="6">
        <v>51.774191999999999</v>
      </c>
      <c r="H10" s="6">
        <v>11.969250000000001</v>
      </c>
      <c r="I10" s="6">
        <v>0</v>
      </c>
      <c r="J10" s="6">
        <f t="shared" si="0"/>
        <v>112.914872</v>
      </c>
      <c r="K10" s="63"/>
    </row>
    <row r="11" spans="2:11" s="64" customFormat="1" ht="12.75" customHeight="1" x14ac:dyDescent="0.2">
      <c r="B11" s="95" t="s">
        <v>92</v>
      </c>
      <c r="C11" s="123"/>
      <c r="D11" s="6">
        <v>64.678890999999993</v>
      </c>
      <c r="E11" s="6">
        <v>2.8650000000000002</v>
      </c>
      <c r="F11" s="6">
        <v>0.29899999999999999</v>
      </c>
      <c r="G11" s="6">
        <v>32.813665999999998</v>
      </c>
      <c r="H11" s="6">
        <v>10.884499999999999</v>
      </c>
      <c r="I11" s="6">
        <v>0</v>
      </c>
      <c r="J11" s="6">
        <f t="shared" si="0"/>
        <v>111.541057</v>
      </c>
      <c r="K11" s="63"/>
    </row>
    <row r="12" spans="2:11" s="64" customFormat="1" ht="12.75" customHeight="1" x14ac:dyDescent="0.2">
      <c r="B12" s="95"/>
      <c r="C12" s="123"/>
      <c r="D12" s="6">
        <v>43.268402000000002</v>
      </c>
      <c r="E12" s="6">
        <v>3.1189300000000002</v>
      </c>
      <c r="F12" s="6">
        <v>0</v>
      </c>
      <c r="G12" s="6">
        <v>19.935278</v>
      </c>
      <c r="H12" s="6">
        <v>7.3069810000000004</v>
      </c>
      <c r="I12" s="6">
        <v>0</v>
      </c>
      <c r="J12" s="6">
        <f t="shared" si="0"/>
        <v>73.629591000000005</v>
      </c>
      <c r="K12" s="63"/>
    </row>
    <row r="13" spans="2:11" s="64" customFormat="1" ht="12.75" customHeight="1" x14ac:dyDescent="0.2">
      <c r="B13" s="95"/>
      <c r="C13" s="123"/>
      <c r="D13" s="6">
        <v>48.008819000000003</v>
      </c>
      <c r="E13" s="6">
        <v>2.8559999999999999</v>
      </c>
      <c r="F13" s="6">
        <v>0</v>
      </c>
      <c r="G13" s="6">
        <v>27.573677</v>
      </c>
      <c r="H13" s="6">
        <v>12.264621999999999</v>
      </c>
      <c r="I13" s="6">
        <v>0</v>
      </c>
      <c r="J13" s="6">
        <f t="shared" si="0"/>
        <v>90.703118000000003</v>
      </c>
      <c r="K13" s="63"/>
    </row>
    <row r="14" spans="2:11" s="64" customFormat="1" ht="12.75" customHeight="1" x14ac:dyDescent="0.2">
      <c r="B14" s="95" t="s">
        <v>93</v>
      </c>
      <c r="C14" s="123"/>
      <c r="D14" s="6">
        <v>87.969211999999999</v>
      </c>
      <c r="E14" s="6">
        <v>1.31</v>
      </c>
      <c r="F14" s="6">
        <v>0</v>
      </c>
      <c r="G14" s="6">
        <v>9.8371250000000003</v>
      </c>
      <c r="H14" s="6">
        <v>3.6070000000000002</v>
      </c>
      <c r="I14" s="6">
        <v>0</v>
      </c>
      <c r="J14" s="6">
        <f t="shared" si="0"/>
        <v>102.723337</v>
      </c>
      <c r="K14" s="63"/>
    </row>
    <row r="15" spans="2:11" s="64" customFormat="1" ht="12.75" customHeight="1" x14ac:dyDescent="0.2">
      <c r="B15" s="95"/>
      <c r="C15" s="123"/>
      <c r="D15" s="6">
        <v>66.855164000000002</v>
      </c>
      <c r="E15" s="6">
        <v>1.2849999999999999</v>
      </c>
      <c r="F15" s="6">
        <v>0</v>
      </c>
      <c r="G15" s="6">
        <v>5.1587079999999998</v>
      </c>
      <c r="H15" s="6">
        <v>3.543841</v>
      </c>
      <c r="I15" s="6">
        <v>0</v>
      </c>
      <c r="J15" s="6">
        <f t="shared" si="0"/>
        <v>76.842713000000003</v>
      </c>
      <c r="K15" s="63"/>
    </row>
    <row r="16" spans="2:11" s="64" customFormat="1" ht="12.75" customHeight="1" x14ac:dyDescent="0.2">
      <c r="B16" s="95"/>
      <c r="C16" s="123"/>
      <c r="D16" s="6">
        <v>61.972307000000001</v>
      </c>
      <c r="E16" s="6">
        <v>6.4668419999999998</v>
      </c>
      <c r="F16" s="6">
        <v>0.22500000000000001</v>
      </c>
      <c r="G16" s="6">
        <v>6.6420000000000003</v>
      </c>
      <c r="H16" s="6">
        <v>2.0299999999999998</v>
      </c>
      <c r="I16" s="6">
        <v>0</v>
      </c>
      <c r="J16" s="6">
        <f t="shared" si="0"/>
        <v>77.336148999999992</v>
      </c>
      <c r="K16" s="63"/>
    </row>
    <row r="17" spans="2:11" s="64" customFormat="1" ht="12.75" customHeight="1" x14ac:dyDescent="0.2">
      <c r="B17" s="95" t="s">
        <v>69</v>
      </c>
      <c r="C17" s="123"/>
      <c r="D17" s="6">
        <v>58.896999999999998</v>
      </c>
      <c r="E17" s="6">
        <v>3.4119999999999999</v>
      </c>
      <c r="F17" s="6">
        <v>0.36</v>
      </c>
      <c r="G17" s="6">
        <v>9.2356479999999994</v>
      </c>
      <c r="H17" s="6">
        <v>2.04</v>
      </c>
      <c r="I17" s="6">
        <v>0</v>
      </c>
      <c r="J17" s="6">
        <f t="shared" si="0"/>
        <v>73.944648000000001</v>
      </c>
      <c r="K17" s="63"/>
    </row>
    <row r="18" spans="2:11" s="64" customFormat="1" ht="12.75" customHeight="1" x14ac:dyDescent="0.2">
      <c r="B18" s="95"/>
      <c r="C18" s="123"/>
      <c r="D18" s="6">
        <v>51.782741000000001</v>
      </c>
      <c r="E18" s="6">
        <v>2.6349999999999998</v>
      </c>
      <c r="F18" s="6">
        <v>0</v>
      </c>
      <c r="G18" s="6">
        <v>3.323</v>
      </c>
      <c r="H18" s="6">
        <v>2.3780000000000001</v>
      </c>
      <c r="I18" s="6">
        <v>0</v>
      </c>
      <c r="J18" s="6">
        <f t="shared" si="0"/>
        <v>60.118741</v>
      </c>
      <c r="K18" s="63"/>
    </row>
    <row r="19" spans="2:11" s="64" customFormat="1" ht="12.75" customHeight="1" x14ac:dyDescent="0.2">
      <c r="B19" s="95"/>
      <c r="C19" s="123"/>
      <c r="D19" s="6">
        <v>51.674263000000003</v>
      </c>
      <c r="E19" s="6">
        <v>5.6103490000000003</v>
      </c>
      <c r="F19" s="6">
        <v>0</v>
      </c>
      <c r="G19" s="6">
        <v>0.35</v>
      </c>
      <c r="H19" s="6">
        <v>4.0170000000000003</v>
      </c>
      <c r="I19" s="6">
        <v>0</v>
      </c>
      <c r="J19" s="6">
        <f t="shared" si="0"/>
        <v>61.651612000000007</v>
      </c>
      <c r="K19" s="63"/>
    </row>
    <row r="20" spans="2:11" s="64" customFormat="1" ht="12.75" customHeight="1" x14ac:dyDescent="0.2">
      <c r="B20" s="95" t="s">
        <v>70</v>
      </c>
      <c r="C20" s="123"/>
      <c r="D20" s="6">
        <v>22.817640999999998</v>
      </c>
      <c r="E20" s="6">
        <v>3.7284999999999999</v>
      </c>
      <c r="F20" s="6">
        <v>0</v>
      </c>
      <c r="G20" s="6">
        <v>0.44</v>
      </c>
      <c r="H20" s="6">
        <v>1.865</v>
      </c>
      <c r="I20" s="6">
        <v>0</v>
      </c>
      <c r="J20" s="6">
        <f t="shared" si="0"/>
        <v>28.851140999999998</v>
      </c>
      <c r="K20" s="63"/>
    </row>
    <row r="21" spans="2:11" s="64" customFormat="1" ht="12.75" customHeight="1" x14ac:dyDescent="0.2">
      <c r="B21" s="95"/>
      <c r="C21" s="123"/>
      <c r="D21" s="6">
        <v>36.928564999999999</v>
      </c>
      <c r="E21" s="6">
        <v>2.2629999999999999</v>
      </c>
      <c r="F21" s="6">
        <v>0</v>
      </c>
      <c r="G21" s="6">
        <v>2.6920000000000002</v>
      </c>
      <c r="H21" s="6">
        <v>0.87857099999999999</v>
      </c>
      <c r="I21" s="6">
        <v>0</v>
      </c>
      <c r="J21" s="6">
        <f t="shared" si="0"/>
        <v>42.762135999999998</v>
      </c>
      <c r="K21" s="63"/>
    </row>
    <row r="22" spans="2:11" s="64" customFormat="1" ht="12.75" customHeight="1" x14ac:dyDescent="0.2">
      <c r="B22" s="95"/>
      <c r="C22" s="123"/>
      <c r="D22" s="6">
        <v>28.8383</v>
      </c>
      <c r="E22" s="6">
        <v>2.6450399999999998</v>
      </c>
      <c r="F22" s="6">
        <v>0</v>
      </c>
      <c r="G22" s="6">
        <v>0.86</v>
      </c>
      <c r="H22" s="6">
        <v>0.88500000000000001</v>
      </c>
      <c r="I22" s="6">
        <v>0</v>
      </c>
      <c r="J22" s="6">
        <f t="shared" si="0"/>
        <v>33.228339999999996</v>
      </c>
      <c r="K22" s="63"/>
    </row>
    <row r="23" spans="2:11" s="64" customFormat="1" ht="12.75" customHeight="1" x14ac:dyDescent="0.2">
      <c r="B23" s="95" t="s">
        <v>94</v>
      </c>
      <c r="C23" s="123"/>
      <c r="D23" s="6">
        <v>6.2275859999999996</v>
      </c>
      <c r="E23" s="6">
        <v>4.9109990000000003</v>
      </c>
      <c r="F23" s="6">
        <v>0</v>
      </c>
      <c r="G23" s="6">
        <v>0.51100000000000001</v>
      </c>
      <c r="H23" s="6">
        <v>0.56999999999999995</v>
      </c>
      <c r="I23" s="6">
        <v>0</v>
      </c>
      <c r="J23" s="6">
        <f t="shared" si="0"/>
        <v>12.219584999999999</v>
      </c>
      <c r="K23" s="63"/>
    </row>
    <row r="24" spans="2:11" s="64" customFormat="1" ht="12.75" customHeight="1" x14ac:dyDescent="0.2">
      <c r="B24" s="95"/>
      <c r="C24" s="123"/>
      <c r="D24" s="6">
        <v>5.52</v>
      </c>
      <c r="E24" s="6">
        <v>5.9480000000000004</v>
      </c>
      <c r="F24" s="6">
        <v>0</v>
      </c>
      <c r="G24" s="6">
        <v>0</v>
      </c>
      <c r="H24" s="6">
        <v>0.51400000000000001</v>
      </c>
      <c r="I24" s="6">
        <v>0</v>
      </c>
      <c r="J24" s="6">
        <f t="shared" si="0"/>
        <v>11.981999999999999</v>
      </c>
      <c r="K24" s="63"/>
    </row>
    <row r="25" spans="2:11" s="64" customFormat="1" ht="12.75" customHeight="1" x14ac:dyDescent="0.2">
      <c r="B25" s="95"/>
      <c r="C25" s="123"/>
      <c r="D25" s="6">
        <v>4.9359999999999999</v>
      </c>
      <c r="E25" s="6">
        <v>7.8568879999999996</v>
      </c>
      <c r="F25" s="6">
        <v>1.59</v>
      </c>
      <c r="G25" s="6">
        <v>0.6</v>
      </c>
      <c r="H25" s="6">
        <v>0</v>
      </c>
      <c r="I25" s="6">
        <v>0</v>
      </c>
      <c r="J25" s="6">
        <f t="shared" si="0"/>
        <v>14.982887999999999</v>
      </c>
      <c r="K25" s="63"/>
    </row>
    <row r="26" spans="2:11" s="64" customFormat="1" ht="12.75" customHeight="1" x14ac:dyDescent="0.2">
      <c r="B26" s="95" t="s">
        <v>95</v>
      </c>
      <c r="C26" s="123"/>
      <c r="D26" s="6">
        <v>1.913</v>
      </c>
      <c r="E26" s="6">
        <v>2.66</v>
      </c>
      <c r="F26" s="6">
        <v>0.65800000000000003</v>
      </c>
      <c r="G26" s="6">
        <v>0</v>
      </c>
      <c r="H26" s="6">
        <v>0.68500000000000005</v>
      </c>
      <c r="I26" s="6">
        <v>0</v>
      </c>
      <c r="J26" s="6">
        <f t="shared" si="0"/>
        <v>5.9160000000000004</v>
      </c>
      <c r="K26" s="63"/>
    </row>
    <row r="27" spans="2:11" s="64" customFormat="1" ht="12.75" customHeight="1" x14ac:dyDescent="0.2">
      <c r="B27" s="95"/>
      <c r="C27" s="123"/>
      <c r="D27" s="6">
        <v>3.2570000000000001</v>
      </c>
      <c r="E27" s="6">
        <v>4.12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7.3770000000000007</v>
      </c>
      <c r="K27" s="63"/>
    </row>
    <row r="28" spans="2:11" s="64" customFormat="1" ht="12.75" customHeight="1" x14ac:dyDescent="0.2">
      <c r="B28" s="95"/>
      <c r="C28" s="123"/>
      <c r="D28" s="6">
        <v>6.6266670000000003</v>
      </c>
      <c r="E28" s="6">
        <v>3.3656670000000002</v>
      </c>
      <c r="F28" s="6">
        <v>0</v>
      </c>
      <c r="G28" s="6">
        <v>1.321</v>
      </c>
      <c r="H28" s="6">
        <v>0</v>
      </c>
      <c r="I28" s="6">
        <v>0</v>
      </c>
      <c r="J28" s="6">
        <f t="shared" si="0"/>
        <v>11.313333999999999</v>
      </c>
      <c r="K28" s="63"/>
    </row>
    <row r="29" spans="2:11" s="64" customFormat="1" ht="12.75" customHeight="1" x14ac:dyDescent="0.2">
      <c r="B29" s="95" t="s">
        <v>96</v>
      </c>
      <c r="C29" s="123"/>
      <c r="D29" s="6">
        <v>4.5720000000000001</v>
      </c>
      <c r="E29" s="6">
        <v>3.0760000000000001</v>
      </c>
      <c r="F29" s="6">
        <v>0</v>
      </c>
      <c r="G29" s="6">
        <v>0</v>
      </c>
      <c r="H29" s="6">
        <v>0</v>
      </c>
      <c r="I29" s="6">
        <v>0</v>
      </c>
      <c r="J29" s="6">
        <f t="shared" si="0"/>
        <v>7.6479999999999997</v>
      </c>
      <c r="K29" s="63"/>
    </row>
    <row r="30" spans="2:11" s="64" customFormat="1" ht="12.75" customHeight="1" x14ac:dyDescent="0.2">
      <c r="B30" s="95"/>
      <c r="C30" s="123"/>
      <c r="D30" s="6">
        <v>1.55</v>
      </c>
      <c r="E30" s="6">
        <v>1.468</v>
      </c>
      <c r="F30" s="6">
        <v>0.77700000000000002</v>
      </c>
      <c r="G30" s="6">
        <v>0.71466700000000005</v>
      </c>
      <c r="H30" s="6">
        <v>0</v>
      </c>
      <c r="I30" s="6">
        <v>0</v>
      </c>
      <c r="J30" s="6">
        <f t="shared" si="0"/>
        <v>4.5096670000000003</v>
      </c>
      <c r="K30" s="63"/>
    </row>
    <row r="31" spans="2:11" s="64" customFormat="1" ht="12.75" customHeight="1" x14ac:dyDescent="0.2">
      <c r="B31" s="95"/>
      <c r="C31" s="123"/>
      <c r="D31" s="6">
        <v>0.747</v>
      </c>
      <c r="E31" s="6">
        <v>3.15</v>
      </c>
      <c r="F31" s="6">
        <v>0</v>
      </c>
      <c r="G31" s="6">
        <v>0</v>
      </c>
      <c r="H31" s="6">
        <v>0</v>
      </c>
      <c r="I31" s="6">
        <v>0</v>
      </c>
      <c r="J31" s="6">
        <f t="shared" si="0"/>
        <v>3.8969999999999998</v>
      </c>
      <c r="K31" s="63"/>
    </row>
    <row r="32" spans="2:11" s="64" customFormat="1" ht="12.75" customHeight="1" x14ac:dyDescent="0.2">
      <c r="B32" s="95" t="s">
        <v>97</v>
      </c>
      <c r="C32" s="123"/>
      <c r="D32" s="6">
        <v>0.85</v>
      </c>
      <c r="E32" s="6">
        <v>3.5145</v>
      </c>
      <c r="F32" s="6">
        <v>0</v>
      </c>
      <c r="G32" s="6">
        <v>0</v>
      </c>
      <c r="H32" s="6">
        <v>0</v>
      </c>
      <c r="I32" s="6">
        <v>0</v>
      </c>
      <c r="J32" s="6">
        <f t="shared" si="0"/>
        <v>4.3644999999999996</v>
      </c>
      <c r="K32" s="63"/>
    </row>
    <row r="33" spans="2:11" s="64" customFormat="1" ht="12.75" customHeight="1" x14ac:dyDescent="0.2">
      <c r="B33" s="95"/>
      <c r="C33" s="123"/>
      <c r="D33" s="6">
        <v>0</v>
      </c>
      <c r="E33" s="6">
        <v>4.3152299999999997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4.3152299999999997</v>
      </c>
      <c r="K33" s="63"/>
    </row>
    <row r="34" spans="2:11" s="64" customFormat="1" ht="12.75" customHeight="1" x14ac:dyDescent="0.2">
      <c r="B34" s="95"/>
      <c r="C34" s="123"/>
      <c r="D34" s="6">
        <v>0</v>
      </c>
      <c r="E34" s="6">
        <v>0.86</v>
      </c>
      <c r="F34" s="6">
        <v>0</v>
      </c>
      <c r="G34" s="6">
        <v>0.82</v>
      </c>
      <c r="H34" s="6">
        <v>0</v>
      </c>
      <c r="I34" s="6">
        <v>0</v>
      </c>
      <c r="J34" s="6">
        <f t="shared" si="0"/>
        <v>1.68</v>
      </c>
      <c r="K34" s="63"/>
    </row>
    <row r="35" spans="2:11" s="64" customFormat="1" ht="12.75" customHeight="1" x14ac:dyDescent="0.2">
      <c r="B35" s="95" t="s">
        <v>98</v>
      </c>
      <c r="C35" s="123"/>
      <c r="D35" s="6">
        <v>0.97150000000000003</v>
      </c>
      <c r="E35" s="6">
        <v>1</v>
      </c>
      <c r="F35" s="6">
        <v>0</v>
      </c>
      <c r="G35" s="6">
        <v>0.96499999999999997</v>
      </c>
      <c r="H35" s="6">
        <v>0.92500000000000004</v>
      </c>
      <c r="I35" s="6">
        <v>0</v>
      </c>
      <c r="J35" s="6">
        <f t="shared" si="0"/>
        <v>3.8615000000000004</v>
      </c>
      <c r="K35" s="63"/>
    </row>
    <row r="36" spans="2:11" s="64" customFormat="1" ht="12.75" customHeight="1" x14ac:dyDescent="0.2">
      <c r="B36" s="95"/>
      <c r="C36" s="123"/>
      <c r="D36" s="6">
        <v>1.914792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f t="shared" si="0"/>
        <v>1.914792</v>
      </c>
      <c r="K36" s="63"/>
    </row>
    <row r="37" spans="2:11" s="64" customFormat="1" ht="12.75" customHeight="1" x14ac:dyDescent="0.2">
      <c r="B37" s="95"/>
      <c r="C37" s="123"/>
      <c r="D37" s="6">
        <v>2.9147919999999998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2.9147919999999998</v>
      </c>
      <c r="K37" s="63"/>
    </row>
    <row r="38" spans="2:11" s="64" customFormat="1" ht="12.75" customHeight="1" x14ac:dyDescent="0.2">
      <c r="B38" s="95" t="s">
        <v>9</v>
      </c>
      <c r="C38" s="123"/>
      <c r="D38" s="6">
        <v>1.24</v>
      </c>
      <c r="E38" s="6">
        <v>11.638999999999999</v>
      </c>
      <c r="F38" s="6">
        <v>26.918125</v>
      </c>
      <c r="G38" s="6">
        <v>0</v>
      </c>
      <c r="H38" s="6">
        <v>21.094066000000002</v>
      </c>
      <c r="I38" s="6">
        <v>0</v>
      </c>
      <c r="J38" s="6">
        <f t="shared" si="0"/>
        <v>60.891191000000006</v>
      </c>
      <c r="K38" s="63"/>
    </row>
    <row r="39" spans="2:11" s="64" customFormat="1" ht="12.75" customHeight="1" x14ac:dyDescent="0.2">
      <c r="B39" s="95"/>
      <c r="C39" s="123"/>
      <c r="D39" s="6">
        <v>0</v>
      </c>
      <c r="E39" s="6">
        <v>11.061771</v>
      </c>
      <c r="F39" s="6">
        <v>4.875</v>
      </c>
      <c r="G39" s="6">
        <v>0</v>
      </c>
      <c r="H39" s="6">
        <v>0</v>
      </c>
      <c r="I39" s="6">
        <v>0</v>
      </c>
      <c r="J39" s="6">
        <f t="shared" si="0"/>
        <v>15.936771</v>
      </c>
      <c r="K39" s="63"/>
    </row>
    <row r="40" spans="2:11" s="64" customFormat="1" ht="12.75" customHeight="1" x14ac:dyDescent="0.2">
      <c r="B40" s="95"/>
      <c r="C40" s="123"/>
      <c r="D40" s="6">
        <v>2.91</v>
      </c>
      <c r="E40" s="6">
        <v>4.5449999999999999</v>
      </c>
      <c r="F40" s="6">
        <v>0</v>
      </c>
      <c r="G40" s="6">
        <v>1.988</v>
      </c>
      <c r="H40" s="6">
        <v>0</v>
      </c>
      <c r="I40" s="6">
        <v>0</v>
      </c>
      <c r="J40" s="6">
        <f t="shared" si="0"/>
        <v>9.4429999999999996</v>
      </c>
      <c r="K40" s="63"/>
    </row>
    <row r="41" spans="2:11" s="64" customFormat="1" ht="12.75" customHeight="1" x14ac:dyDescent="0.2">
      <c r="B41" s="1" t="s">
        <v>6</v>
      </c>
      <c r="C41" s="109"/>
      <c r="D41" s="7">
        <f t="shared" ref="D41:I41" si="1">D8+D11+D14+D17+D20+D23+D26+D29+D32+D35+D38</f>
        <v>308.52261399999998</v>
      </c>
      <c r="E41" s="7">
        <f t="shared" si="1"/>
        <v>38.982999000000007</v>
      </c>
      <c r="F41" s="7">
        <f t="shared" si="1"/>
        <v>28.235125</v>
      </c>
      <c r="G41" s="7">
        <f t="shared" si="1"/>
        <v>118.59671399999999</v>
      </c>
      <c r="H41" s="7">
        <f t="shared" si="1"/>
        <v>52.616884999999996</v>
      </c>
      <c r="I41" s="7">
        <f t="shared" si="1"/>
        <v>0</v>
      </c>
      <c r="J41" s="8">
        <f t="shared" si="0"/>
        <v>546.95433700000001</v>
      </c>
    </row>
    <row r="42" spans="2:11" s="64" customFormat="1" ht="12.75" customHeight="1" x14ac:dyDescent="0.2">
      <c r="B42" s="65"/>
      <c r="D42" s="7">
        <f t="shared" ref="D42:I43" si="2">D9+D12+D15+D18+D21+D24+D27+D30+D33+D36+D39</f>
        <v>249.53823100000005</v>
      </c>
      <c r="E42" s="7">
        <f t="shared" si="2"/>
        <v>37.562764999999999</v>
      </c>
      <c r="F42" s="7">
        <f t="shared" si="2"/>
        <v>5.657</v>
      </c>
      <c r="G42" s="7">
        <f t="shared" si="2"/>
        <v>67.54120300000001</v>
      </c>
      <c r="H42" s="7">
        <f t="shared" si="2"/>
        <v>22.062668000000002</v>
      </c>
      <c r="I42" s="7">
        <f t="shared" si="2"/>
        <v>0</v>
      </c>
      <c r="J42" s="8">
        <f t="shared" si="0"/>
        <v>382.36186700000007</v>
      </c>
    </row>
    <row r="43" spans="2:11" s="64" customFormat="1" ht="12.75" customHeight="1" x14ac:dyDescent="0.2">
      <c r="B43" s="65"/>
      <c r="D43" s="7">
        <f t="shared" si="2"/>
        <v>256.56774800000005</v>
      </c>
      <c r="E43" s="7">
        <f t="shared" si="2"/>
        <v>38.587615999999997</v>
      </c>
      <c r="F43" s="7">
        <f t="shared" si="2"/>
        <v>1.8150000000000002</v>
      </c>
      <c r="G43" s="7">
        <f t="shared" si="2"/>
        <v>91.928868999999978</v>
      </c>
      <c r="H43" s="7">
        <f t="shared" si="2"/>
        <v>31.165872</v>
      </c>
      <c r="I43" s="7">
        <f t="shared" si="2"/>
        <v>0</v>
      </c>
      <c r="J43" s="8">
        <f t="shared" si="0"/>
        <v>420.06510500000002</v>
      </c>
    </row>
    <row r="44" spans="2:11" s="64" customFormat="1" ht="12.75" customHeight="1" x14ac:dyDescent="0.2">
      <c r="B44" s="65"/>
      <c r="D44" s="2"/>
      <c r="E44" s="122"/>
      <c r="F44" s="122"/>
      <c r="G44" s="122"/>
      <c r="H44" s="122"/>
      <c r="I44" s="122"/>
      <c r="J44" s="122"/>
    </row>
    <row r="45" spans="2:11" s="64" customFormat="1" ht="12.75" customHeight="1" x14ac:dyDescent="0.2">
      <c r="B45" s="46" t="s">
        <v>10</v>
      </c>
      <c r="D45" s="3">
        <f t="shared" ref="D45:J47" si="3">D41/$J41*100</f>
        <v>56.407380493995419</v>
      </c>
      <c r="E45" s="3">
        <f t="shared" si="3"/>
        <v>7.1272858377572401</v>
      </c>
      <c r="F45" s="3">
        <f t="shared" si="3"/>
        <v>5.1622453813726681</v>
      </c>
      <c r="G45" s="3">
        <f t="shared" si="3"/>
        <v>21.683110632323221</v>
      </c>
      <c r="H45" s="3">
        <f t="shared" si="3"/>
        <v>9.6199776545514428</v>
      </c>
      <c r="I45" s="3">
        <f t="shared" si="3"/>
        <v>0</v>
      </c>
      <c r="J45" s="3">
        <f t="shared" si="3"/>
        <v>100</v>
      </c>
    </row>
    <row r="46" spans="2:11" s="64" customFormat="1" ht="12.75" customHeight="1" x14ac:dyDescent="0.2">
      <c r="B46" s="65"/>
      <c r="D46" s="3">
        <f>D42/$J42*100</f>
        <v>65.262321517014669</v>
      </c>
      <c r="E46" s="3">
        <f t="shared" si="3"/>
        <v>9.8238784360784575</v>
      </c>
      <c r="F46" s="3">
        <f t="shared" si="3"/>
        <v>1.4794885390597801</v>
      </c>
      <c r="G46" s="3">
        <f t="shared" si="3"/>
        <v>17.664209961606865</v>
      </c>
      <c r="H46" s="3">
        <f t="shared" si="3"/>
        <v>5.7701015462402268</v>
      </c>
      <c r="I46" s="3">
        <f t="shared" si="3"/>
        <v>0</v>
      </c>
      <c r="J46" s="3">
        <f t="shared" si="3"/>
        <v>100</v>
      </c>
    </row>
    <row r="47" spans="2:11" s="64" customFormat="1" ht="12.75" customHeight="1" x14ac:dyDescent="0.2">
      <c r="B47" s="65"/>
      <c r="D47" s="3">
        <f>D43/$J43*100</f>
        <v>61.078091216360384</v>
      </c>
      <c r="E47" s="3">
        <f t="shared" si="3"/>
        <v>9.1861036636213793</v>
      </c>
      <c r="F47" s="3">
        <f t="shared" si="3"/>
        <v>0.43207588023765986</v>
      </c>
      <c r="G47" s="3">
        <f t="shared" si="3"/>
        <v>21.884433604643256</v>
      </c>
      <c r="H47" s="3">
        <f t="shared" si="3"/>
        <v>7.4192956351373196</v>
      </c>
      <c r="I47" s="3">
        <f t="shared" si="3"/>
        <v>0</v>
      </c>
      <c r="J47" s="3">
        <f t="shared" si="3"/>
        <v>100</v>
      </c>
    </row>
    <row r="48" spans="2:11" s="64" customFormat="1" ht="12.75" customHeight="1" x14ac:dyDescent="0.2">
      <c r="B48" s="65"/>
      <c r="D48" s="3"/>
      <c r="E48" s="3"/>
      <c r="F48" s="3"/>
      <c r="G48" s="3"/>
      <c r="H48" s="3"/>
      <c r="I48" s="3"/>
      <c r="J48" s="3"/>
    </row>
    <row r="49" spans="2:10" s="64" customFormat="1" ht="15" customHeight="1" x14ac:dyDescent="0.2">
      <c r="B49" s="16" t="s">
        <v>106</v>
      </c>
    </row>
    <row r="50" spans="2:10" ht="12.75" customHeight="1" x14ac:dyDescent="0.2">
      <c r="B50" s="14"/>
    </row>
    <row r="51" spans="2:10" ht="12.75" customHeight="1" x14ac:dyDescent="0.2">
      <c r="B51" s="14"/>
    </row>
    <row r="52" spans="2:10" ht="12.75" customHeight="1" x14ac:dyDescent="0.2">
      <c r="B52" s="14"/>
    </row>
    <row r="53" spans="2:10" ht="12.75" customHeight="1" x14ac:dyDescent="0.2">
      <c r="B53" s="46" t="s">
        <v>73</v>
      </c>
      <c r="C53" s="67"/>
      <c r="D53" s="67"/>
      <c r="E53" s="67"/>
      <c r="F53" s="67"/>
      <c r="G53" s="67"/>
      <c r="H53" s="67"/>
      <c r="I53" s="67"/>
    </row>
    <row r="54" spans="2:10" ht="12.75" customHeight="1" x14ac:dyDescent="0.2">
      <c r="B54" s="46" t="s">
        <v>13</v>
      </c>
      <c r="C54" s="67"/>
      <c r="D54" s="67"/>
      <c r="E54" s="67"/>
      <c r="F54" s="67"/>
      <c r="G54" s="67"/>
      <c r="H54" s="67"/>
      <c r="I54" s="67"/>
    </row>
    <row r="55" spans="2:10" ht="12.75" customHeight="1" x14ac:dyDescent="0.2">
      <c r="B55" s="68" t="s">
        <v>101</v>
      </c>
      <c r="C55" s="67"/>
      <c r="D55" s="67"/>
      <c r="E55" s="67"/>
      <c r="F55" s="67"/>
      <c r="G55" s="67"/>
      <c r="H55" s="67"/>
      <c r="I55" s="67"/>
    </row>
    <row r="56" spans="2:10" ht="12.75" customHeight="1" x14ac:dyDescent="0.2">
      <c r="B56" s="66"/>
      <c r="C56" s="67"/>
      <c r="D56" s="67"/>
      <c r="E56" s="67"/>
      <c r="F56" s="67"/>
      <c r="G56" s="67"/>
      <c r="H56" s="67"/>
      <c r="I56" s="67"/>
    </row>
    <row r="57" spans="2:10" s="23" customFormat="1" ht="27" customHeight="1" x14ac:dyDescent="0.2">
      <c r="B57" s="79" t="s">
        <v>109</v>
      </c>
      <c r="C57" s="83" t="s">
        <v>110</v>
      </c>
      <c r="D57" s="116" t="s">
        <v>0</v>
      </c>
      <c r="E57" s="116" t="s">
        <v>1</v>
      </c>
      <c r="F57" s="116" t="s">
        <v>2</v>
      </c>
      <c r="G57" s="116" t="s">
        <v>3</v>
      </c>
      <c r="H57" s="116" t="s">
        <v>4</v>
      </c>
      <c r="I57" s="116" t="s">
        <v>5</v>
      </c>
      <c r="J57" s="116" t="s">
        <v>6</v>
      </c>
    </row>
    <row r="58" spans="2:10" s="114" customFormat="1" x14ac:dyDescent="0.2">
      <c r="B58" s="87"/>
      <c r="C58" s="88"/>
      <c r="D58" s="93"/>
      <c r="E58" s="93"/>
      <c r="F58" s="93"/>
      <c r="G58" s="93"/>
      <c r="H58" s="93"/>
      <c r="I58" s="93"/>
      <c r="J58" s="93"/>
    </row>
    <row r="59" spans="2:10" ht="12.75" customHeight="1" x14ac:dyDescent="0.2">
      <c r="B59" s="120" t="s">
        <v>91</v>
      </c>
      <c r="C59" s="69" t="s">
        <v>107</v>
      </c>
      <c r="D59" s="90">
        <f>(D10/D8)*100-100</f>
        <v>-17.891656640253402</v>
      </c>
      <c r="E59" s="90">
        <f>(E10/E8)*100-100</f>
        <v>42.079584775086516</v>
      </c>
      <c r="F59" s="90" t="s">
        <v>71</v>
      </c>
      <c r="G59" s="90">
        <f>(G10/G8)*100-100</f>
        <v>-20.094496002926192</v>
      </c>
      <c r="H59" s="90">
        <f>(H10/H8)*100-100</f>
        <v>9.3449770648927739</v>
      </c>
      <c r="I59" s="90" t="s">
        <v>71</v>
      </c>
      <c r="J59" s="90">
        <f>(J10/J8)*100-100</f>
        <v>-16.355251144245003</v>
      </c>
    </row>
    <row r="60" spans="2:10" ht="12.75" customHeight="1" x14ac:dyDescent="0.2">
      <c r="B60" s="4"/>
      <c r="C60" s="69" t="s">
        <v>108</v>
      </c>
      <c r="D60" s="90">
        <f>(D10/D9)*100-100</f>
        <v>24.64286751499229</v>
      </c>
      <c r="E60" s="90">
        <f>(E10/E9)*100-100</f>
        <v>-8.6066978574512802</v>
      </c>
      <c r="F60" s="90" t="s">
        <v>71</v>
      </c>
      <c r="G60" s="90">
        <f>(G10/G9)*100-100</f>
        <v>44.954488759727326</v>
      </c>
      <c r="H60" s="90">
        <f>(H10/H9)*100-100</f>
        <v>60.849451202918857</v>
      </c>
      <c r="I60" s="90" t="s">
        <v>71</v>
      </c>
      <c r="J60" s="90">
        <f>(J10/J9)*100-100</f>
        <v>36.085912822046936</v>
      </c>
    </row>
    <row r="61" spans="2:10" ht="12.75" customHeight="1" x14ac:dyDescent="0.2">
      <c r="B61" s="62" t="s">
        <v>92</v>
      </c>
      <c r="C61" s="124"/>
      <c r="D61" s="90">
        <f>(D13/D11)*100-100</f>
        <v>-25.77358971723865</v>
      </c>
      <c r="E61" s="90">
        <f>(E13/E11)*100-100</f>
        <v>-0.31413612565445703</v>
      </c>
      <c r="F61" s="90">
        <f>(F13/F11)*100-100</f>
        <v>-100</v>
      </c>
      <c r="G61" s="90">
        <f>(G13/G11)*100-100</f>
        <v>-15.968922826239535</v>
      </c>
      <c r="H61" s="90">
        <f>(H13/H11)*100-100</f>
        <v>12.679700491524642</v>
      </c>
      <c r="I61" s="90" t="s">
        <v>71</v>
      </c>
      <c r="J61" s="90">
        <f>(J13/J11)*100-100</f>
        <v>-18.681855417597475</v>
      </c>
    </row>
    <row r="62" spans="2:10" ht="12.75" customHeight="1" x14ac:dyDescent="0.2">
      <c r="B62" s="4"/>
      <c r="C62" s="124"/>
      <c r="D62" s="90">
        <f>(D13/D12)*100-100</f>
        <v>10.955840245729448</v>
      </c>
      <c r="E62" s="90">
        <f>(E13/E12)*100-100</f>
        <v>-8.430134693628915</v>
      </c>
      <c r="F62" s="90" t="s">
        <v>71</v>
      </c>
      <c r="G62" s="90">
        <f>(G13/G12)*100-100</f>
        <v>38.315989373210641</v>
      </c>
      <c r="H62" s="90">
        <f>(H13/H12)*100-100</f>
        <v>67.848007268665384</v>
      </c>
      <c r="I62" s="90" t="s">
        <v>71</v>
      </c>
      <c r="J62" s="90">
        <f>(J13/J12)*100-100</f>
        <v>23.188403966551974</v>
      </c>
    </row>
    <row r="63" spans="2:10" ht="12.75" customHeight="1" x14ac:dyDescent="0.2">
      <c r="B63" s="62" t="s">
        <v>93</v>
      </c>
      <c r="C63" s="124"/>
      <c r="D63" s="90">
        <f>(D16/D14)*100-100</f>
        <v>-29.552276767012529</v>
      </c>
      <c r="E63" s="90">
        <f>(E16/E14)*100-100</f>
        <v>393.65206106870227</v>
      </c>
      <c r="F63" s="90" t="s">
        <v>71</v>
      </c>
      <c r="G63" s="90">
        <f>(G16/G14)*100-100</f>
        <v>-32.480272437322895</v>
      </c>
      <c r="H63" s="90">
        <f>(H16/H14)*100-100</f>
        <v>-43.720543387856956</v>
      </c>
      <c r="I63" s="90" t="s">
        <v>71</v>
      </c>
      <c r="J63" s="90">
        <f>(J16/J14)*100-100</f>
        <v>-24.714138716112785</v>
      </c>
    </row>
    <row r="64" spans="2:10" ht="12.75" customHeight="1" x14ac:dyDescent="0.2">
      <c r="B64" s="4"/>
      <c r="C64" s="124"/>
      <c r="D64" s="90">
        <f>(D16/D15)*100-100</f>
        <v>-7.3036347648477857</v>
      </c>
      <c r="E64" s="90">
        <f>(E16/E15)*100-100</f>
        <v>403.25618677042803</v>
      </c>
      <c r="F64" s="90" t="s">
        <v>71</v>
      </c>
      <c r="G64" s="90">
        <f>(G16/G15)*100-100</f>
        <v>28.753168428994258</v>
      </c>
      <c r="H64" s="90">
        <f>(H16/H15)*100-100</f>
        <v>-42.717520340218428</v>
      </c>
      <c r="I64" s="90" t="s">
        <v>71</v>
      </c>
      <c r="J64" s="90">
        <f>(J16/J15)*100-100</f>
        <v>0.64213766112082737</v>
      </c>
    </row>
    <row r="65" spans="2:10" ht="12.75" customHeight="1" x14ac:dyDescent="0.2">
      <c r="B65" s="62" t="s">
        <v>69</v>
      </c>
      <c r="C65" s="124"/>
      <c r="D65" s="90">
        <f>(D19/D17)*100-100</f>
        <v>-12.263335993344299</v>
      </c>
      <c r="E65" s="90">
        <f>(E19/E17)*100-100</f>
        <v>64.429923798358743</v>
      </c>
      <c r="F65" s="90" t="s">
        <v>71</v>
      </c>
      <c r="G65" s="90">
        <f>(G19/G17)*100-100</f>
        <v>-96.210336296922534</v>
      </c>
      <c r="H65" s="90">
        <f>(H19/H17)*100-100</f>
        <v>96.911764705882376</v>
      </c>
      <c r="I65" s="90" t="s">
        <v>71</v>
      </c>
      <c r="J65" s="90">
        <f>(J19/J17)*100-100</f>
        <v>-16.624646046053243</v>
      </c>
    </row>
    <row r="66" spans="2:10" ht="12.75" customHeight="1" x14ac:dyDescent="0.2">
      <c r="B66" s="4"/>
      <c r="C66" s="124"/>
      <c r="D66" s="90">
        <f>(D19/D18)*100-100</f>
        <v>-0.20948678634063356</v>
      </c>
      <c r="E66" s="90">
        <f>(E19/E18)*100-100</f>
        <v>112.91647058823534</v>
      </c>
      <c r="F66" s="90" t="s">
        <v>71</v>
      </c>
      <c r="G66" s="90">
        <f>(G19/G18)*100-100</f>
        <v>-89.467348781221787</v>
      </c>
      <c r="H66" s="90">
        <f>(H19/H18)*100-100</f>
        <v>68.923465096719951</v>
      </c>
      <c r="I66" s="90" t="s">
        <v>71</v>
      </c>
      <c r="J66" s="90">
        <f>(J19/J18)*100-100</f>
        <v>2.5497390239759028</v>
      </c>
    </row>
    <row r="67" spans="2:10" ht="12.75" customHeight="1" x14ac:dyDescent="0.2">
      <c r="B67" s="62" t="s">
        <v>70</v>
      </c>
      <c r="C67" s="124"/>
      <c r="D67" s="90">
        <f>(D22/D20)*100-100</f>
        <v>26.385983546677778</v>
      </c>
      <c r="E67" s="90">
        <f>(E22/E20)*100-100</f>
        <v>-29.058870859595004</v>
      </c>
      <c r="F67" s="90" t="s">
        <v>71</v>
      </c>
      <c r="G67" s="90" t="s">
        <v>71</v>
      </c>
      <c r="H67" s="90">
        <f>(H22/H20)*100-100</f>
        <v>-52.546916890080432</v>
      </c>
      <c r="I67" s="90" t="s">
        <v>71</v>
      </c>
      <c r="J67" s="90">
        <f>(J22/J20)*100-100</f>
        <v>15.171666867525275</v>
      </c>
    </row>
    <row r="68" spans="2:10" ht="12.75" customHeight="1" x14ac:dyDescent="0.2">
      <c r="B68" s="4"/>
      <c r="C68" s="124"/>
      <c r="D68" s="90">
        <f>(D22/D21)*100-100</f>
        <v>-21.907878088412048</v>
      </c>
      <c r="E68" s="90">
        <f>(E22/E21)*100-100</f>
        <v>16.882015024304025</v>
      </c>
      <c r="F68" s="90" t="s">
        <v>71</v>
      </c>
      <c r="G68" s="90">
        <f>(G22/G21)*100-100</f>
        <v>-68.053491827637444</v>
      </c>
      <c r="H68" s="90">
        <f>(H22/H21)*100-100</f>
        <v>0.73175645451534876</v>
      </c>
      <c r="I68" s="90" t="s">
        <v>71</v>
      </c>
      <c r="J68" s="90">
        <f>(J22/J21)*100-100</f>
        <v>-22.294948035336688</v>
      </c>
    </row>
    <row r="69" spans="2:10" ht="12.75" customHeight="1" x14ac:dyDescent="0.2">
      <c r="B69" s="62" t="s">
        <v>94</v>
      </c>
      <c r="C69" s="124"/>
      <c r="D69" s="90">
        <f>(D25/D23)*100-100</f>
        <v>-20.739753734432568</v>
      </c>
      <c r="E69" s="90">
        <f>(E25/E23)*100-100</f>
        <v>59.98553451140998</v>
      </c>
      <c r="F69" s="90" t="s">
        <v>71</v>
      </c>
      <c r="G69" s="90" t="s">
        <v>71</v>
      </c>
      <c r="H69" s="90" t="s">
        <v>71</v>
      </c>
      <c r="I69" s="90" t="s">
        <v>71</v>
      </c>
      <c r="J69" s="90">
        <f>(J25/J23)*100-100</f>
        <v>22.613722151775221</v>
      </c>
    </row>
    <row r="70" spans="2:10" ht="12.75" customHeight="1" x14ac:dyDescent="0.2">
      <c r="B70" s="4"/>
      <c r="C70" s="124"/>
      <c r="D70" s="90">
        <f>(D25/D24)*100-100</f>
        <v>-10.579710144927532</v>
      </c>
      <c r="E70" s="90">
        <f>(E25/E24)*100-100</f>
        <v>32.092938802958969</v>
      </c>
      <c r="F70" s="90" t="s">
        <v>71</v>
      </c>
      <c r="G70" s="90" t="s">
        <v>71</v>
      </c>
      <c r="H70" s="90">
        <f>(H25/H24)*100-100</f>
        <v>-100</v>
      </c>
      <c r="I70" s="90" t="s">
        <v>71</v>
      </c>
      <c r="J70" s="90">
        <f>(J25/J24)*100-100</f>
        <v>25.044967451176774</v>
      </c>
    </row>
    <row r="71" spans="2:10" ht="12.75" customHeight="1" x14ac:dyDescent="0.2">
      <c r="B71" s="62" t="s">
        <v>95</v>
      </c>
      <c r="C71" s="124"/>
      <c r="D71" s="90">
        <f>(D28/D26)*100-100</f>
        <v>246.4018295870361</v>
      </c>
      <c r="E71" s="90" t="s">
        <v>71</v>
      </c>
      <c r="F71" s="90" t="s">
        <v>71</v>
      </c>
      <c r="G71" s="90" t="s">
        <v>71</v>
      </c>
      <c r="H71" s="90" t="s">
        <v>71</v>
      </c>
      <c r="I71" s="90" t="s">
        <v>71</v>
      </c>
      <c r="J71" s="90">
        <f>(J28/J26)*100-100</f>
        <v>91.232826233941807</v>
      </c>
    </row>
    <row r="72" spans="2:10" ht="12.75" customHeight="1" x14ac:dyDescent="0.2">
      <c r="B72" s="4"/>
      <c r="C72" s="124"/>
      <c r="D72" s="90">
        <f>(D28/D27)*100-100</f>
        <v>103.45922628185446</v>
      </c>
      <c r="E72" s="90">
        <f>(E28/E27)*100-100</f>
        <v>-18.309053398058253</v>
      </c>
      <c r="F72" s="90" t="s">
        <v>71</v>
      </c>
      <c r="G72" s="90" t="s">
        <v>71</v>
      </c>
      <c r="H72" s="90" t="s">
        <v>71</v>
      </c>
      <c r="I72" s="90" t="s">
        <v>71</v>
      </c>
      <c r="J72" s="90">
        <f>(J28/J27)*100-100</f>
        <v>53.359549952555199</v>
      </c>
    </row>
    <row r="73" spans="2:10" ht="12.75" customHeight="1" x14ac:dyDescent="0.2">
      <c r="B73" s="62" t="s">
        <v>96</v>
      </c>
      <c r="C73" s="124"/>
      <c r="D73" s="90">
        <f>(D31/D29)*100-100</f>
        <v>-83.661417322834652</v>
      </c>
      <c r="E73" s="90">
        <f>(E31/E29)*100-100</f>
        <v>2.4057217165149467</v>
      </c>
      <c r="F73" s="90" t="s">
        <v>71</v>
      </c>
      <c r="G73" s="90" t="s">
        <v>71</v>
      </c>
      <c r="H73" s="90" t="s">
        <v>71</v>
      </c>
      <c r="I73" s="90" t="s">
        <v>71</v>
      </c>
      <c r="J73" s="90">
        <f>(J31/J29)*100-100</f>
        <v>-49.045502092050206</v>
      </c>
    </row>
    <row r="74" spans="2:10" ht="12.75" customHeight="1" x14ac:dyDescent="0.2">
      <c r="B74" s="4"/>
      <c r="C74" s="124"/>
      <c r="D74" s="90">
        <f>(D31/D30)*100-100</f>
        <v>-51.806451612903224</v>
      </c>
      <c r="E74" s="90">
        <f>(E31/E30)*100-100</f>
        <v>114.5776566757493</v>
      </c>
      <c r="F74" s="90" t="s">
        <v>71</v>
      </c>
      <c r="G74" s="90" t="s">
        <v>71</v>
      </c>
      <c r="H74" s="90" t="s">
        <v>71</v>
      </c>
      <c r="I74" s="90" t="s">
        <v>71</v>
      </c>
      <c r="J74" s="90">
        <f>(J31/J30)*100-100</f>
        <v>-13.585637254369345</v>
      </c>
    </row>
    <row r="75" spans="2:10" ht="12.75" customHeight="1" x14ac:dyDescent="0.2">
      <c r="B75" s="62" t="s">
        <v>97</v>
      </c>
      <c r="C75" s="124"/>
      <c r="D75" s="90" t="s">
        <v>71</v>
      </c>
      <c r="E75" s="90">
        <f>(E34/E32)*100-100</f>
        <v>-75.529947360933278</v>
      </c>
      <c r="F75" s="90" t="s">
        <v>71</v>
      </c>
      <c r="G75" s="90" t="s">
        <v>71</v>
      </c>
      <c r="H75" s="90" t="s">
        <v>71</v>
      </c>
      <c r="I75" s="90" t="s">
        <v>71</v>
      </c>
      <c r="J75" s="90">
        <f>(J34/J32)*100-100</f>
        <v>-61.507618283881314</v>
      </c>
    </row>
    <row r="76" spans="2:10" ht="12.75" customHeight="1" x14ac:dyDescent="0.2">
      <c r="B76" s="4"/>
      <c r="C76" s="124"/>
      <c r="D76" s="90" t="s">
        <v>71</v>
      </c>
      <c r="E76" s="90">
        <f>(E34/E33)*100-100</f>
        <v>-80.070587199291808</v>
      </c>
      <c r="F76" s="90" t="s">
        <v>71</v>
      </c>
      <c r="G76" s="90" t="s">
        <v>71</v>
      </c>
      <c r="H76" s="90" t="s">
        <v>71</v>
      </c>
      <c r="I76" s="90" t="s">
        <v>71</v>
      </c>
      <c r="J76" s="90">
        <f>(J34/J33)*100-100</f>
        <v>-61.068123831174695</v>
      </c>
    </row>
    <row r="77" spans="2:10" ht="12.75" customHeight="1" x14ac:dyDescent="0.2">
      <c r="B77" s="62" t="s">
        <v>98</v>
      </c>
      <c r="C77" s="124"/>
      <c r="D77" s="90">
        <f>(D37/D35)*100-100</f>
        <v>200.03005661348425</v>
      </c>
      <c r="E77" s="90">
        <f>(E37/E35)*100-100</f>
        <v>-100</v>
      </c>
      <c r="F77" s="90" t="s">
        <v>71</v>
      </c>
      <c r="G77" s="90">
        <f>(G37/G35)*100-100</f>
        <v>-100</v>
      </c>
      <c r="H77" s="90" t="s">
        <v>71</v>
      </c>
      <c r="I77" s="90" t="s">
        <v>71</v>
      </c>
      <c r="J77" s="90">
        <f>(J37/J35)*100-100</f>
        <v>-24.516586818593822</v>
      </c>
    </row>
    <row r="78" spans="2:10" ht="12.75" customHeight="1" x14ac:dyDescent="0.2">
      <c r="B78" s="14"/>
      <c r="C78" s="124"/>
      <c r="D78" s="90" t="s">
        <v>71</v>
      </c>
      <c r="E78" s="90" t="s">
        <v>71</v>
      </c>
      <c r="F78" s="90" t="s">
        <v>71</v>
      </c>
      <c r="G78" s="90" t="s">
        <v>71</v>
      </c>
      <c r="H78" s="90" t="s">
        <v>71</v>
      </c>
      <c r="I78" s="90" t="s">
        <v>71</v>
      </c>
      <c r="J78" s="90" t="s">
        <v>71</v>
      </c>
    </row>
    <row r="79" spans="2:10" ht="12.75" customHeight="1" x14ac:dyDescent="0.2">
      <c r="B79" s="70" t="s">
        <v>9</v>
      </c>
      <c r="C79" s="124"/>
      <c r="D79" s="90" t="s">
        <v>71</v>
      </c>
      <c r="E79" s="90">
        <f>(E40/E38)*100-100</f>
        <v>-60.950253458200876</v>
      </c>
      <c r="F79" s="90">
        <f>(F40/F38)*100-100</f>
        <v>-100</v>
      </c>
      <c r="G79" s="90" t="s">
        <v>71</v>
      </c>
      <c r="H79" s="90">
        <f>(H40/H38)*100-100</f>
        <v>-100</v>
      </c>
      <c r="I79" s="90" t="s">
        <v>71</v>
      </c>
      <c r="J79" s="90">
        <f>(J40/J38)*100-100</f>
        <v>-84.492009689874521</v>
      </c>
    </row>
    <row r="80" spans="2:10" ht="12.75" customHeight="1" x14ac:dyDescent="0.2">
      <c r="B80" s="4"/>
      <c r="C80" s="124"/>
      <c r="D80" s="90" t="s">
        <v>71</v>
      </c>
      <c r="E80" s="90">
        <f>(E40/E39)*100-100</f>
        <v>-58.91254664375171</v>
      </c>
      <c r="F80" s="90">
        <f>(F40/F39)*100-100</f>
        <v>-100</v>
      </c>
      <c r="G80" s="90" t="s">
        <v>71</v>
      </c>
      <c r="H80" s="90" t="s">
        <v>71</v>
      </c>
      <c r="I80" s="90" t="s">
        <v>71</v>
      </c>
      <c r="J80" s="90">
        <f>(J40/J39)*100-100</f>
        <v>-40.747093623921685</v>
      </c>
    </row>
    <row r="81" spans="2:10" ht="12.75" customHeight="1" x14ac:dyDescent="0.2">
      <c r="B81" s="4"/>
      <c r="C81" s="124"/>
      <c r="D81" s="90"/>
      <c r="E81" s="90"/>
      <c r="F81" s="90"/>
      <c r="G81" s="90"/>
      <c r="H81" s="90"/>
      <c r="I81" s="90"/>
      <c r="J81" s="90"/>
    </row>
    <row r="82" spans="2:10" ht="12.75" customHeight="1" x14ac:dyDescent="0.2">
      <c r="B82" s="5" t="s">
        <v>6</v>
      </c>
      <c r="C82" s="125"/>
      <c r="D82" s="121">
        <f>(D43/D41)*100-100</f>
        <v>-16.839889085083385</v>
      </c>
      <c r="E82" s="121">
        <f>(E43/E41)*100-100</f>
        <v>-1.0142446967715557</v>
      </c>
      <c r="F82" s="121">
        <f>(F43/F41)*100-100</f>
        <v>-93.571836497979021</v>
      </c>
      <c r="G82" s="121">
        <f>(G43/G41)*100-100</f>
        <v>-22.486158427627274</v>
      </c>
      <c r="H82" s="121">
        <f>(H43/H41)*100-100</f>
        <v>-40.768306599678027</v>
      </c>
      <c r="I82" s="121" t="s">
        <v>71</v>
      </c>
      <c r="J82" s="121">
        <f>(J43/J41)*100-100</f>
        <v>-23.199236831355449</v>
      </c>
    </row>
    <row r="83" spans="2:10" ht="12.75" customHeight="1" x14ac:dyDescent="0.2">
      <c r="B83" s="14"/>
      <c r="C83" s="19"/>
      <c r="D83" s="121">
        <f>(D43/D42)*100-100</f>
        <v>2.8170100316211517</v>
      </c>
      <c r="E83" s="121">
        <f>(E43/E42)*100-100</f>
        <v>2.7283694371274265</v>
      </c>
      <c r="F83" s="121">
        <f>(F43/F42)*100-100</f>
        <v>-67.915856461021747</v>
      </c>
      <c r="G83" s="121">
        <f>(G43/G42)*100-100</f>
        <v>36.107834798263752</v>
      </c>
      <c r="H83" s="121">
        <f>(H43/H42)*100-100</f>
        <v>41.260667114240221</v>
      </c>
      <c r="I83" s="121" t="s">
        <v>71</v>
      </c>
      <c r="J83" s="121">
        <f>(J43/J42)*100-100</f>
        <v>9.8606166707518241</v>
      </c>
    </row>
    <row r="84" spans="2:10" ht="12.75" customHeight="1" x14ac:dyDescent="0.2"/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P59"/>
  <sheetViews>
    <sheetView zoomScale="90" zoomScaleNormal="90" workbookViewId="0">
      <selection activeCell="B6" sqref="B6:C6"/>
    </sheetView>
  </sheetViews>
  <sheetFormatPr defaultColWidth="9.140625" defaultRowHeight="12.75" x14ac:dyDescent="0.2"/>
  <cols>
    <col min="1" max="1" width="9.140625" style="19"/>
    <col min="2" max="2" width="28.140625" style="18" bestFit="1" customWidth="1"/>
    <col min="3" max="3" width="15.28515625" style="19" customWidth="1"/>
    <col min="4" max="15" width="16.5703125" style="19" customWidth="1"/>
    <col min="16" max="16384" width="9.140625" style="19"/>
  </cols>
  <sheetData>
    <row r="3" spans="2:16" ht="12.75" customHeight="1" x14ac:dyDescent="0.2">
      <c r="B3" s="17" t="s">
        <v>76</v>
      </c>
    </row>
    <row r="4" spans="2:16" ht="12.75" customHeight="1" x14ac:dyDescent="0.2">
      <c r="B4" s="17" t="s">
        <v>14</v>
      </c>
    </row>
    <row r="5" spans="2:16" ht="12.75" customHeight="1" x14ac:dyDescent="0.2"/>
    <row r="6" spans="2:16" ht="37.5" customHeight="1" x14ac:dyDescent="0.2">
      <c r="B6" s="77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6" s="26" customFormat="1" x14ac:dyDescent="0.2">
      <c r="B7" s="130"/>
      <c r="C7" s="88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6" s="127" customFormat="1" ht="12.75" customHeight="1" x14ac:dyDescent="0.2">
      <c r="B8" s="31" t="s">
        <v>15</v>
      </c>
      <c r="C8" s="112" t="s">
        <v>103</v>
      </c>
      <c r="D8" s="134">
        <v>349</v>
      </c>
      <c r="E8" s="134">
        <v>179</v>
      </c>
      <c r="F8" s="134">
        <v>182</v>
      </c>
      <c r="G8" s="134">
        <v>49</v>
      </c>
      <c r="H8" s="134">
        <v>4</v>
      </c>
      <c r="I8" s="134">
        <v>20</v>
      </c>
      <c r="J8" s="134">
        <v>97</v>
      </c>
      <c r="K8" s="134">
        <v>33</v>
      </c>
      <c r="L8" s="134">
        <v>236</v>
      </c>
      <c r="M8" s="134">
        <v>4</v>
      </c>
      <c r="N8" s="134">
        <v>0</v>
      </c>
      <c r="O8" s="135">
        <f t="shared" ref="O8:O46" si="0">SUM(D8:N8)</f>
        <v>1153</v>
      </c>
      <c r="P8" s="126"/>
    </row>
    <row r="9" spans="2:16" s="127" customFormat="1" ht="12.75" customHeight="1" x14ac:dyDescent="0.2">
      <c r="B9" s="31"/>
      <c r="C9" s="112" t="s">
        <v>104</v>
      </c>
      <c r="D9" s="134">
        <v>193</v>
      </c>
      <c r="E9" s="134">
        <v>94</v>
      </c>
      <c r="F9" s="134">
        <v>101</v>
      </c>
      <c r="G9" s="134">
        <v>48</v>
      </c>
      <c r="H9" s="134">
        <v>10</v>
      </c>
      <c r="I9" s="134">
        <v>20</v>
      </c>
      <c r="J9" s="134">
        <v>94</v>
      </c>
      <c r="K9" s="134">
        <v>14</v>
      </c>
      <c r="L9" s="134">
        <v>161</v>
      </c>
      <c r="M9" s="134">
        <v>7</v>
      </c>
      <c r="N9" s="136">
        <v>0</v>
      </c>
      <c r="O9" s="135">
        <f t="shared" si="0"/>
        <v>742</v>
      </c>
      <c r="P9" s="126"/>
    </row>
    <row r="10" spans="2:16" s="127" customFormat="1" ht="12.75" customHeight="1" x14ac:dyDescent="0.2">
      <c r="B10" s="31"/>
      <c r="C10" s="59" t="s">
        <v>105</v>
      </c>
      <c r="D10" s="134">
        <v>245</v>
      </c>
      <c r="E10" s="134">
        <v>154</v>
      </c>
      <c r="F10" s="134">
        <v>116</v>
      </c>
      <c r="G10" s="134">
        <v>52</v>
      </c>
      <c r="H10" s="134">
        <v>7</v>
      </c>
      <c r="I10" s="134">
        <v>15</v>
      </c>
      <c r="J10" s="134">
        <v>76</v>
      </c>
      <c r="K10" s="134">
        <v>18</v>
      </c>
      <c r="L10" s="134">
        <v>236</v>
      </c>
      <c r="M10" s="134">
        <v>22</v>
      </c>
      <c r="N10" s="136">
        <v>0</v>
      </c>
      <c r="O10" s="135">
        <f t="shared" si="0"/>
        <v>941</v>
      </c>
      <c r="P10" s="126"/>
    </row>
    <row r="11" spans="2:16" s="127" customFormat="1" ht="12.75" customHeight="1" x14ac:dyDescent="0.2">
      <c r="B11" s="31" t="s">
        <v>16</v>
      </c>
      <c r="C11" s="132"/>
      <c r="D11" s="134">
        <v>68</v>
      </c>
      <c r="E11" s="134">
        <v>40</v>
      </c>
      <c r="F11" s="134">
        <v>37</v>
      </c>
      <c r="G11" s="134">
        <v>26</v>
      </c>
      <c r="H11" s="134">
        <v>3</v>
      </c>
      <c r="I11" s="134">
        <v>26</v>
      </c>
      <c r="J11" s="134">
        <v>13</v>
      </c>
      <c r="K11" s="134">
        <v>37</v>
      </c>
      <c r="L11" s="134">
        <v>16</v>
      </c>
      <c r="M11" s="134">
        <v>3</v>
      </c>
      <c r="N11" s="136">
        <v>0</v>
      </c>
      <c r="O11" s="135">
        <f t="shared" si="0"/>
        <v>269</v>
      </c>
      <c r="P11" s="126"/>
    </row>
    <row r="12" spans="2:16" s="127" customFormat="1" ht="12.75" customHeight="1" x14ac:dyDescent="0.2">
      <c r="B12" s="31"/>
      <c r="C12" s="132"/>
      <c r="D12" s="134">
        <v>61</v>
      </c>
      <c r="E12" s="134">
        <v>18</v>
      </c>
      <c r="F12" s="134">
        <v>12</v>
      </c>
      <c r="G12" s="134">
        <v>10</v>
      </c>
      <c r="H12" s="134">
        <v>13</v>
      </c>
      <c r="I12" s="134">
        <v>62</v>
      </c>
      <c r="J12" s="134">
        <v>15</v>
      </c>
      <c r="K12" s="134">
        <v>11</v>
      </c>
      <c r="L12" s="134">
        <v>18</v>
      </c>
      <c r="M12" s="136">
        <v>3</v>
      </c>
      <c r="N12" s="136">
        <v>0</v>
      </c>
      <c r="O12" s="135">
        <f t="shared" si="0"/>
        <v>223</v>
      </c>
      <c r="P12" s="126"/>
    </row>
    <row r="13" spans="2:16" s="127" customFormat="1" ht="12.75" customHeight="1" x14ac:dyDescent="0.2">
      <c r="B13" s="31"/>
      <c r="C13" s="132"/>
      <c r="D13" s="134">
        <v>64</v>
      </c>
      <c r="E13" s="134">
        <v>14</v>
      </c>
      <c r="F13" s="134">
        <v>9</v>
      </c>
      <c r="G13" s="134">
        <v>13</v>
      </c>
      <c r="H13" s="134">
        <v>7</v>
      </c>
      <c r="I13" s="134">
        <v>60</v>
      </c>
      <c r="J13" s="134">
        <v>18</v>
      </c>
      <c r="K13" s="134">
        <v>21</v>
      </c>
      <c r="L13" s="134">
        <v>8</v>
      </c>
      <c r="M13" s="136">
        <v>4</v>
      </c>
      <c r="N13" s="136">
        <v>0</v>
      </c>
      <c r="O13" s="135">
        <f t="shared" si="0"/>
        <v>218</v>
      </c>
      <c r="P13" s="126"/>
    </row>
    <row r="14" spans="2:16" s="127" customFormat="1" ht="12.75" customHeight="1" x14ac:dyDescent="0.2">
      <c r="B14" s="31" t="s">
        <v>17</v>
      </c>
      <c r="C14" s="132"/>
      <c r="D14" s="134">
        <v>35</v>
      </c>
      <c r="E14" s="136">
        <v>70</v>
      </c>
      <c r="F14" s="134">
        <v>3</v>
      </c>
      <c r="G14" s="134">
        <v>0</v>
      </c>
      <c r="H14" s="134">
        <v>5</v>
      </c>
      <c r="I14" s="134">
        <v>6</v>
      </c>
      <c r="J14" s="134">
        <v>4</v>
      </c>
      <c r="K14" s="136">
        <v>2</v>
      </c>
      <c r="L14" s="136">
        <v>1</v>
      </c>
      <c r="M14" s="134">
        <v>7</v>
      </c>
      <c r="N14" s="136">
        <v>0</v>
      </c>
      <c r="O14" s="135">
        <f t="shared" si="0"/>
        <v>133</v>
      </c>
      <c r="P14" s="126"/>
    </row>
    <row r="15" spans="2:16" s="127" customFormat="1" ht="12.75" customHeight="1" x14ac:dyDescent="0.2">
      <c r="B15" s="31"/>
      <c r="C15" s="132"/>
      <c r="D15" s="134">
        <v>43</v>
      </c>
      <c r="E15" s="134">
        <v>38</v>
      </c>
      <c r="F15" s="136">
        <v>11</v>
      </c>
      <c r="G15" s="134">
        <v>1</v>
      </c>
      <c r="H15" s="134">
        <v>13</v>
      </c>
      <c r="I15" s="134">
        <v>6</v>
      </c>
      <c r="J15" s="134">
        <v>3</v>
      </c>
      <c r="K15" s="136">
        <v>1</v>
      </c>
      <c r="L15" s="134">
        <v>2</v>
      </c>
      <c r="M15" s="134">
        <v>0</v>
      </c>
      <c r="N15" s="136">
        <v>0</v>
      </c>
      <c r="O15" s="135">
        <f t="shared" si="0"/>
        <v>118</v>
      </c>
      <c r="P15" s="126"/>
    </row>
    <row r="16" spans="2:16" s="127" customFormat="1" ht="12.75" customHeight="1" x14ac:dyDescent="0.2">
      <c r="B16" s="31"/>
      <c r="C16" s="132"/>
      <c r="D16" s="134">
        <v>38</v>
      </c>
      <c r="E16" s="134">
        <v>7</v>
      </c>
      <c r="F16" s="134">
        <v>2</v>
      </c>
      <c r="G16" s="134">
        <v>1</v>
      </c>
      <c r="H16" s="134">
        <v>6</v>
      </c>
      <c r="I16" s="134">
        <v>5</v>
      </c>
      <c r="J16" s="134">
        <v>3</v>
      </c>
      <c r="K16" s="134">
        <v>0</v>
      </c>
      <c r="L16" s="134">
        <v>0</v>
      </c>
      <c r="M16" s="134">
        <v>2</v>
      </c>
      <c r="N16" s="136">
        <v>0</v>
      </c>
      <c r="O16" s="135">
        <f t="shared" si="0"/>
        <v>64</v>
      </c>
      <c r="P16" s="126"/>
    </row>
    <row r="17" spans="2:16" s="127" customFormat="1" ht="12.75" customHeight="1" x14ac:dyDescent="0.2">
      <c r="B17" s="31" t="s">
        <v>18</v>
      </c>
      <c r="C17" s="132"/>
      <c r="D17" s="134">
        <v>28</v>
      </c>
      <c r="E17" s="134">
        <v>17</v>
      </c>
      <c r="F17" s="134">
        <v>2</v>
      </c>
      <c r="G17" s="134">
        <v>7</v>
      </c>
      <c r="H17" s="136">
        <v>3</v>
      </c>
      <c r="I17" s="134">
        <v>9</v>
      </c>
      <c r="J17" s="136">
        <v>0</v>
      </c>
      <c r="K17" s="134">
        <v>1</v>
      </c>
      <c r="L17" s="136">
        <v>1</v>
      </c>
      <c r="M17" s="136">
        <v>0</v>
      </c>
      <c r="N17" s="136">
        <v>0</v>
      </c>
      <c r="O17" s="135">
        <f t="shared" si="0"/>
        <v>68</v>
      </c>
      <c r="P17" s="126"/>
    </row>
    <row r="18" spans="2:16" s="127" customFormat="1" ht="12.75" customHeight="1" x14ac:dyDescent="0.2">
      <c r="B18" s="31"/>
      <c r="C18" s="132"/>
      <c r="D18" s="134">
        <v>14</v>
      </c>
      <c r="E18" s="134">
        <v>8</v>
      </c>
      <c r="F18" s="136">
        <v>1</v>
      </c>
      <c r="G18" s="134">
        <v>5</v>
      </c>
      <c r="H18" s="134">
        <v>4</v>
      </c>
      <c r="I18" s="134">
        <v>7</v>
      </c>
      <c r="J18" s="136">
        <v>2</v>
      </c>
      <c r="K18" s="134">
        <v>3</v>
      </c>
      <c r="L18" s="134">
        <v>2</v>
      </c>
      <c r="M18" s="136">
        <v>1</v>
      </c>
      <c r="N18" s="136">
        <v>0</v>
      </c>
      <c r="O18" s="135">
        <f t="shared" si="0"/>
        <v>47</v>
      </c>
      <c r="P18" s="126"/>
    </row>
    <row r="19" spans="2:16" s="127" customFormat="1" ht="12.75" customHeight="1" x14ac:dyDescent="0.2">
      <c r="B19" s="31"/>
      <c r="C19" s="132"/>
      <c r="D19" s="134">
        <v>14</v>
      </c>
      <c r="E19" s="134">
        <v>4</v>
      </c>
      <c r="F19" s="134">
        <v>1</v>
      </c>
      <c r="G19" s="134">
        <v>4</v>
      </c>
      <c r="H19" s="134">
        <v>10</v>
      </c>
      <c r="I19" s="134">
        <v>5</v>
      </c>
      <c r="J19" s="134">
        <v>2</v>
      </c>
      <c r="K19" s="134">
        <v>3</v>
      </c>
      <c r="L19" s="136">
        <v>15</v>
      </c>
      <c r="M19" s="136">
        <v>0</v>
      </c>
      <c r="N19" s="136">
        <v>0</v>
      </c>
      <c r="O19" s="135">
        <f t="shared" si="0"/>
        <v>58</v>
      </c>
      <c r="P19" s="126"/>
    </row>
    <row r="20" spans="2:16" s="127" customFormat="1" ht="12.75" customHeight="1" x14ac:dyDescent="0.2">
      <c r="B20" s="31" t="s">
        <v>19</v>
      </c>
      <c r="C20" s="132"/>
      <c r="D20" s="134">
        <v>6</v>
      </c>
      <c r="E20" s="136">
        <v>8</v>
      </c>
      <c r="F20" s="136">
        <v>0</v>
      </c>
      <c r="G20" s="136">
        <v>0</v>
      </c>
      <c r="H20" s="136">
        <v>0</v>
      </c>
      <c r="I20" s="136">
        <v>0</v>
      </c>
      <c r="J20" s="134">
        <v>0</v>
      </c>
      <c r="K20" s="136">
        <v>0</v>
      </c>
      <c r="L20" s="136">
        <v>0</v>
      </c>
      <c r="M20" s="136">
        <v>0</v>
      </c>
      <c r="N20" s="136">
        <v>0</v>
      </c>
      <c r="O20" s="135">
        <f t="shared" si="0"/>
        <v>14</v>
      </c>
      <c r="P20" s="126"/>
    </row>
    <row r="21" spans="2:16" s="127" customFormat="1" ht="12.75" customHeight="1" x14ac:dyDescent="0.2">
      <c r="B21" s="31"/>
      <c r="C21" s="132"/>
      <c r="D21" s="134">
        <v>0</v>
      </c>
      <c r="E21" s="134">
        <v>0</v>
      </c>
      <c r="F21" s="136">
        <v>0</v>
      </c>
      <c r="G21" s="136">
        <v>0</v>
      </c>
      <c r="H21" s="136">
        <v>2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5">
        <f t="shared" si="0"/>
        <v>2</v>
      </c>
      <c r="P21" s="126"/>
    </row>
    <row r="22" spans="2:16" s="127" customFormat="1" ht="12.75" customHeight="1" x14ac:dyDescent="0.2">
      <c r="B22" s="58"/>
      <c r="C22" s="132"/>
      <c r="D22" s="134">
        <v>9</v>
      </c>
      <c r="E22" s="134">
        <v>0</v>
      </c>
      <c r="F22" s="136">
        <v>0</v>
      </c>
      <c r="G22" s="136">
        <v>0</v>
      </c>
      <c r="H22" s="134">
        <v>3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5">
        <f t="shared" si="0"/>
        <v>12</v>
      </c>
      <c r="P22" s="126"/>
    </row>
    <row r="23" spans="2:16" s="127" customFormat="1" ht="12.75" customHeight="1" x14ac:dyDescent="0.2">
      <c r="B23" s="31" t="s">
        <v>20</v>
      </c>
      <c r="C23" s="132"/>
      <c r="D23" s="134">
        <v>79</v>
      </c>
      <c r="E23" s="134">
        <v>18</v>
      </c>
      <c r="F23" s="134">
        <v>18</v>
      </c>
      <c r="G23" s="134">
        <v>20</v>
      </c>
      <c r="H23" s="134">
        <v>14</v>
      </c>
      <c r="I23" s="134">
        <v>9</v>
      </c>
      <c r="J23" s="134">
        <v>6</v>
      </c>
      <c r="K23" s="134">
        <v>20</v>
      </c>
      <c r="L23" s="134">
        <v>23</v>
      </c>
      <c r="M23" s="134">
        <v>1</v>
      </c>
      <c r="N23" s="136">
        <v>0</v>
      </c>
      <c r="O23" s="135">
        <f t="shared" si="0"/>
        <v>208</v>
      </c>
      <c r="P23" s="126"/>
    </row>
    <row r="24" spans="2:16" s="127" customFormat="1" ht="12.75" customHeight="1" x14ac:dyDescent="0.2">
      <c r="B24" s="31"/>
      <c r="C24" s="132"/>
      <c r="D24" s="134">
        <v>72</v>
      </c>
      <c r="E24" s="134">
        <v>15</v>
      </c>
      <c r="F24" s="134">
        <v>15</v>
      </c>
      <c r="G24" s="134">
        <v>24</v>
      </c>
      <c r="H24" s="134">
        <v>5</v>
      </c>
      <c r="I24" s="134">
        <v>7</v>
      </c>
      <c r="J24" s="134">
        <v>7</v>
      </c>
      <c r="K24" s="134">
        <v>16</v>
      </c>
      <c r="L24" s="134">
        <v>29</v>
      </c>
      <c r="M24" s="136">
        <v>0</v>
      </c>
      <c r="N24" s="136">
        <v>0</v>
      </c>
      <c r="O24" s="135">
        <f t="shared" si="0"/>
        <v>190</v>
      </c>
      <c r="P24" s="126"/>
    </row>
    <row r="25" spans="2:16" s="127" customFormat="1" ht="12.75" customHeight="1" x14ac:dyDescent="0.2">
      <c r="B25" s="31"/>
      <c r="C25" s="132"/>
      <c r="D25" s="134">
        <v>68</v>
      </c>
      <c r="E25" s="134">
        <v>11</v>
      </c>
      <c r="F25" s="134">
        <v>15</v>
      </c>
      <c r="G25" s="134">
        <v>12</v>
      </c>
      <c r="H25" s="134">
        <v>13</v>
      </c>
      <c r="I25" s="134">
        <v>8</v>
      </c>
      <c r="J25" s="134">
        <v>8</v>
      </c>
      <c r="K25" s="134">
        <v>20</v>
      </c>
      <c r="L25" s="134">
        <v>27</v>
      </c>
      <c r="M25" s="136">
        <v>1</v>
      </c>
      <c r="N25" s="136">
        <v>0</v>
      </c>
      <c r="O25" s="135">
        <f t="shared" si="0"/>
        <v>183</v>
      </c>
      <c r="P25" s="126"/>
    </row>
    <row r="26" spans="2:16" s="127" customFormat="1" ht="12.75" customHeight="1" x14ac:dyDescent="0.2">
      <c r="B26" s="31" t="s">
        <v>21</v>
      </c>
      <c r="C26" s="132"/>
      <c r="D26" s="134">
        <v>8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5">
        <f t="shared" si="0"/>
        <v>8</v>
      </c>
      <c r="P26" s="126"/>
    </row>
    <row r="27" spans="2:16" s="127" customFormat="1" ht="12.75" customHeight="1" x14ac:dyDescent="0.2">
      <c r="B27" s="31"/>
      <c r="C27" s="132"/>
      <c r="D27" s="134">
        <v>10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5">
        <f t="shared" si="0"/>
        <v>10</v>
      </c>
      <c r="P27" s="126"/>
    </row>
    <row r="28" spans="2:16" s="127" customFormat="1" ht="12.75" customHeight="1" x14ac:dyDescent="0.2">
      <c r="B28" s="31"/>
      <c r="C28" s="132"/>
      <c r="D28" s="134">
        <v>12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5">
        <f t="shared" si="0"/>
        <v>12</v>
      </c>
      <c r="P28" s="126"/>
    </row>
    <row r="29" spans="2:16" s="127" customFormat="1" ht="12.75" customHeight="1" x14ac:dyDescent="0.2">
      <c r="B29" s="31" t="s">
        <v>22</v>
      </c>
      <c r="C29" s="132"/>
      <c r="D29" s="134">
        <v>3</v>
      </c>
      <c r="E29" s="136">
        <v>0</v>
      </c>
      <c r="F29" s="136">
        <v>0</v>
      </c>
      <c r="G29" s="136">
        <v>1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1</v>
      </c>
      <c r="N29" s="136">
        <v>0</v>
      </c>
      <c r="O29" s="135">
        <f t="shared" si="0"/>
        <v>5</v>
      </c>
      <c r="P29" s="126"/>
    </row>
    <row r="30" spans="2:16" s="127" customFormat="1" ht="12.75" customHeight="1" x14ac:dyDescent="0.2">
      <c r="B30" s="31"/>
      <c r="C30" s="132"/>
      <c r="D30" s="134">
        <v>2</v>
      </c>
      <c r="E30" s="136">
        <v>0</v>
      </c>
      <c r="F30" s="136">
        <v>0</v>
      </c>
      <c r="G30" s="136">
        <v>1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5">
        <f t="shared" si="0"/>
        <v>3</v>
      </c>
      <c r="P30" s="126"/>
    </row>
    <row r="31" spans="2:16" s="127" customFormat="1" ht="12.75" customHeight="1" x14ac:dyDescent="0.2">
      <c r="B31" s="31"/>
      <c r="C31" s="132"/>
      <c r="D31" s="134">
        <v>5</v>
      </c>
      <c r="E31" s="136">
        <v>0</v>
      </c>
      <c r="F31" s="136">
        <v>0</v>
      </c>
      <c r="G31" s="134">
        <v>1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5">
        <f t="shared" si="0"/>
        <v>6</v>
      </c>
      <c r="P31" s="126"/>
    </row>
    <row r="32" spans="2:16" s="127" customFormat="1" ht="12.75" customHeight="1" x14ac:dyDescent="0.2">
      <c r="B32" s="31" t="s">
        <v>23</v>
      </c>
      <c r="C32" s="132"/>
      <c r="D32" s="134">
        <v>0</v>
      </c>
      <c r="E32" s="136">
        <v>0</v>
      </c>
      <c r="F32" s="136">
        <v>0</v>
      </c>
      <c r="G32" s="134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5">
        <f t="shared" si="0"/>
        <v>0</v>
      </c>
      <c r="P32" s="126"/>
    </row>
    <row r="33" spans="2:16" s="127" customFormat="1" ht="12.75" customHeight="1" x14ac:dyDescent="0.2">
      <c r="B33" s="31"/>
      <c r="C33" s="132"/>
      <c r="D33" s="134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5">
        <f t="shared" si="0"/>
        <v>0</v>
      </c>
      <c r="P33" s="126"/>
    </row>
    <row r="34" spans="2:16" s="127" customFormat="1" ht="12.75" customHeight="1" x14ac:dyDescent="0.2">
      <c r="B34" s="58"/>
      <c r="C34" s="132"/>
      <c r="D34" s="134">
        <v>1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5">
        <f t="shared" si="0"/>
        <v>1</v>
      </c>
      <c r="P34" s="126"/>
    </row>
    <row r="35" spans="2:16" s="127" customFormat="1" ht="12.75" customHeight="1" x14ac:dyDescent="0.2">
      <c r="B35" s="31" t="s">
        <v>24</v>
      </c>
      <c r="C35" s="132"/>
      <c r="D35" s="134">
        <v>2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5">
        <f t="shared" si="0"/>
        <v>2</v>
      </c>
      <c r="P35" s="126"/>
    </row>
    <row r="36" spans="2:16" s="127" customFormat="1" ht="12.75" customHeight="1" x14ac:dyDescent="0.2">
      <c r="B36" s="31"/>
      <c r="C36" s="132"/>
      <c r="D36" s="134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5">
        <f t="shared" si="0"/>
        <v>0</v>
      </c>
      <c r="P36" s="126"/>
    </row>
    <row r="37" spans="2:16" s="127" customFormat="1" ht="12.75" customHeight="1" x14ac:dyDescent="0.2">
      <c r="B37" s="31"/>
      <c r="C37" s="132"/>
      <c r="D37" s="134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f t="shared" si="0"/>
        <v>0</v>
      </c>
      <c r="P37" s="126"/>
    </row>
    <row r="38" spans="2:16" s="127" customFormat="1" ht="12.75" customHeight="1" x14ac:dyDescent="0.2">
      <c r="B38" s="31" t="s">
        <v>25</v>
      </c>
      <c r="C38" s="132"/>
      <c r="D38" s="134">
        <v>10</v>
      </c>
      <c r="E38" s="134">
        <v>5</v>
      </c>
      <c r="F38" s="134">
        <v>1</v>
      </c>
      <c r="G38" s="136">
        <v>0</v>
      </c>
      <c r="H38" s="136">
        <v>3</v>
      </c>
      <c r="I38" s="134">
        <v>7</v>
      </c>
      <c r="J38" s="134">
        <v>2</v>
      </c>
      <c r="K38" s="134">
        <v>3</v>
      </c>
      <c r="L38" s="134">
        <v>11</v>
      </c>
      <c r="M38" s="136">
        <v>0</v>
      </c>
      <c r="N38" s="136">
        <v>0</v>
      </c>
      <c r="O38" s="135">
        <f t="shared" si="0"/>
        <v>42</v>
      </c>
      <c r="P38" s="126"/>
    </row>
    <row r="39" spans="2:16" s="127" customFormat="1" ht="12.75" customHeight="1" x14ac:dyDescent="0.2">
      <c r="B39" s="31"/>
      <c r="C39" s="132"/>
      <c r="D39" s="134">
        <v>16</v>
      </c>
      <c r="E39" s="134">
        <v>9</v>
      </c>
      <c r="F39" s="134">
        <v>0</v>
      </c>
      <c r="G39" s="136">
        <v>0</v>
      </c>
      <c r="H39" s="136">
        <v>0</v>
      </c>
      <c r="I39" s="134">
        <v>5</v>
      </c>
      <c r="J39" s="136">
        <v>4</v>
      </c>
      <c r="K39" s="134">
        <v>6</v>
      </c>
      <c r="L39" s="134">
        <v>9</v>
      </c>
      <c r="M39" s="136">
        <v>0</v>
      </c>
      <c r="N39" s="136">
        <v>0</v>
      </c>
      <c r="O39" s="135">
        <f t="shared" si="0"/>
        <v>49</v>
      </c>
      <c r="P39" s="126"/>
    </row>
    <row r="40" spans="2:16" s="127" customFormat="1" ht="12.75" customHeight="1" x14ac:dyDescent="0.2">
      <c r="B40" s="31"/>
      <c r="C40" s="132"/>
      <c r="D40" s="134">
        <v>13</v>
      </c>
      <c r="E40" s="134">
        <v>7</v>
      </c>
      <c r="F40" s="134">
        <v>1</v>
      </c>
      <c r="G40" s="134">
        <v>0</v>
      </c>
      <c r="H40" s="134">
        <v>0</v>
      </c>
      <c r="I40" s="134">
        <v>6</v>
      </c>
      <c r="J40" s="134">
        <v>4</v>
      </c>
      <c r="K40" s="134">
        <v>4</v>
      </c>
      <c r="L40" s="134">
        <v>8</v>
      </c>
      <c r="M40" s="134">
        <v>0</v>
      </c>
      <c r="N40" s="136">
        <v>0</v>
      </c>
      <c r="O40" s="135">
        <f t="shared" si="0"/>
        <v>43</v>
      </c>
      <c r="P40" s="126"/>
    </row>
    <row r="41" spans="2:16" s="127" customFormat="1" ht="12.75" customHeight="1" x14ac:dyDescent="0.2">
      <c r="B41" s="31" t="s">
        <v>26</v>
      </c>
      <c r="C41" s="132"/>
      <c r="D41" s="134">
        <v>6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4">
        <v>0</v>
      </c>
      <c r="K41" s="136">
        <v>0</v>
      </c>
      <c r="L41" s="136">
        <v>0</v>
      </c>
      <c r="M41" s="136">
        <v>0</v>
      </c>
      <c r="N41" s="136">
        <v>0</v>
      </c>
      <c r="O41" s="135">
        <f t="shared" si="0"/>
        <v>6</v>
      </c>
      <c r="P41" s="126"/>
    </row>
    <row r="42" spans="2:16" s="127" customFormat="1" ht="12.75" customHeight="1" x14ac:dyDescent="0.2">
      <c r="B42" s="128"/>
      <c r="C42" s="132"/>
      <c r="D42" s="134">
        <v>3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1</v>
      </c>
      <c r="K42" s="136">
        <v>0</v>
      </c>
      <c r="L42" s="136">
        <v>0</v>
      </c>
      <c r="M42" s="136">
        <v>0</v>
      </c>
      <c r="N42" s="136">
        <v>0</v>
      </c>
      <c r="O42" s="135">
        <f t="shared" si="0"/>
        <v>4</v>
      </c>
      <c r="P42" s="126"/>
    </row>
    <row r="43" spans="2:16" s="127" customFormat="1" ht="12.75" customHeight="1" x14ac:dyDescent="0.2">
      <c r="B43" s="31"/>
      <c r="C43" s="132"/>
      <c r="D43" s="134">
        <v>2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4">
        <v>1</v>
      </c>
      <c r="K43" s="136">
        <v>0</v>
      </c>
      <c r="L43" s="136">
        <v>0</v>
      </c>
      <c r="M43" s="136">
        <v>0</v>
      </c>
      <c r="N43" s="136">
        <v>0</v>
      </c>
      <c r="O43" s="135">
        <f t="shared" si="0"/>
        <v>3</v>
      </c>
      <c r="P43" s="126"/>
    </row>
    <row r="44" spans="2:16" s="127" customFormat="1" ht="12.75" customHeight="1" x14ac:dyDescent="0.2">
      <c r="B44" s="31" t="s">
        <v>5</v>
      </c>
      <c r="C44" s="132"/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5">
        <f t="shared" si="0"/>
        <v>0</v>
      </c>
      <c r="P44" s="129"/>
    </row>
    <row r="45" spans="2:16" s="127" customFormat="1" ht="12.75" customHeight="1" x14ac:dyDescent="0.2">
      <c r="B45" s="128"/>
      <c r="C45" s="132"/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5">
        <f t="shared" si="0"/>
        <v>0</v>
      </c>
      <c r="P45" s="129"/>
    </row>
    <row r="46" spans="2:16" s="127" customFormat="1" ht="12.75" customHeight="1" x14ac:dyDescent="0.2">
      <c r="B46" s="128"/>
      <c r="C46" s="132"/>
      <c r="D46" s="137">
        <v>0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5">
        <f t="shared" si="0"/>
        <v>0</v>
      </c>
      <c r="P46" s="126"/>
    </row>
    <row r="47" spans="2:16" s="127" customFormat="1" ht="12.75" customHeight="1" x14ac:dyDescent="0.2">
      <c r="B47" s="45" t="s">
        <v>6</v>
      </c>
      <c r="C47" s="133"/>
      <c r="D47" s="138">
        <f>D14+D11+D8+D17+D20+D23+D26+D29+D32+D35+D38+D41+D44</f>
        <v>594</v>
      </c>
      <c r="E47" s="138">
        <f t="shared" ref="E47:O47" si="1">E14+E11+E8+E17+E20+E23+E26+E29+E32+E35+E38+E41+E44</f>
        <v>337</v>
      </c>
      <c r="F47" s="138">
        <f t="shared" si="1"/>
        <v>243</v>
      </c>
      <c r="G47" s="138">
        <f t="shared" si="1"/>
        <v>103</v>
      </c>
      <c r="H47" s="138">
        <f t="shared" si="1"/>
        <v>32</v>
      </c>
      <c r="I47" s="138">
        <f t="shared" si="1"/>
        <v>77</v>
      </c>
      <c r="J47" s="138">
        <f t="shared" si="1"/>
        <v>122</v>
      </c>
      <c r="K47" s="138">
        <f t="shared" si="1"/>
        <v>96</v>
      </c>
      <c r="L47" s="138">
        <f t="shared" si="1"/>
        <v>288</v>
      </c>
      <c r="M47" s="138">
        <f t="shared" si="1"/>
        <v>16</v>
      </c>
      <c r="N47" s="138">
        <f>N14+N11+N8+N17+N20+N23+N26+N29+N32+N35+N38+N41+N44</f>
        <v>0</v>
      </c>
      <c r="O47" s="138">
        <f t="shared" si="1"/>
        <v>1908</v>
      </c>
    </row>
    <row r="48" spans="2:16" s="127" customFormat="1" ht="12.75" customHeight="1" x14ac:dyDescent="0.2">
      <c r="B48" s="31"/>
      <c r="C48" s="133"/>
      <c r="D48" s="138">
        <f>D15+D12+D9+D18+D21+D24+D27+D30+D33+D36+D39+D42+D45</f>
        <v>414</v>
      </c>
      <c r="E48" s="138">
        <f t="shared" ref="E48:O48" si="2">E15+E12+E9+E18+E21+E24+E27+E30+E33+E36+E39+E42+E45</f>
        <v>182</v>
      </c>
      <c r="F48" s="138">
        <f t="shared" si="2"/>
        <v>140</v>
      </c>
      <c r="G48" s="138">
        <f t="shared" si="2"/>
        <v>89</v>
      </c>
      <c r="H48" s="138">
        <f t="shared" si="2"/>
        <v>47</v>
      </c>
      <c r="I48" s="138">
        <f t="shared" si="2"/>
        <v>107</v>
      </c>
      <c r="J48" s="138">
        <f t="shared" si="2"/>
        <v>126</v>
      </c>
      <c r="K48" s="138">
        <f t="shared" si="2"/>
        <v>51</v>
      </c>
      <c r="L48" s="138">
        <f t="shared" si="2"/>
        <v>221</v>
      </c>
      <c r="M48" s="138">
        <f t="shared" si="2"/>
        <v>11</v>
      </c>
      <c r="N48" s="138">
        <f>N15+N12+N9+N18+N21+N24+N27+N30+N33+N36+N39+N42+N45</f>
        <v>0</v>
      </c>
      <c r="O48" s="138">
        <f t="shared" si="2"/>
        <v>1388</v>
      </c>
    </row>
    <row r="49" spans="2:15" s="127" customFormat="1" ht="12.75" customHeight="1" x14ac:dyDescent="0.2">
      <c r="B49" s="31"/>
      <c r="C49" s="133"/>
      <c r="D49" s="138">
        <f>D19+D22+D25+D28+D31+D34+D37+D40+D43+D46+D16+D13+D10</f>
        <v>471</v>
      </c>
      <c r="E49" s="138">
        <f t="shared" ref="E49:O49" si="3">E19+E22+E25+E28+E31+E34+E37+E40+E43+E46+E16+E13+E10</f>
        <v>197</v>
      </c>
      <c r="F49" s="138">
        <f t="shared" si="3"/>
        <v>144</v>
      </c>
      <c r="G49" s="138">
        <f t="shared" si="3"/>
        <v>83</v>
      </c>
      <c r="H49" s="138">
        <f t="shared" si="3"/>
        <v>46</v>
      </c>
      <c r="I49" s="138">
        <f t="shared" si="3"/>
        <v>99</v>
      </c>
      <c r="J49" s="138">
        <f t="shared" si="3"/>
        <v>112</v>
      </c>
      <c r="K49" s="138">
        <f t="shared" si="3"/>
        <v>66</v>
      </c>
      <c r="L49" s="138">
        <f t="shared" si="3"/>
        <v>294</v>
      </c>
      <c r="M49" s="138">
        <f t="shared" si="3"/>
        <v>29</v>
      </c>
      <c r="N49" s="138">
        <f>N19+N22+N25+N28+N31+N34+N37+N40+N43+N46+N16+N13+N10</f>
        <v>0</v>
      </c>
      <c r="O49" s="138">
        <f t="shared" si="3"/>
        <v>1541</v>
      </c>
    </row>
    <row r="50" spans="2:15" s="127" customFormat="1" ht="12.75" customHeight="1" x14ac:dyDescent="0.2">
      <c r="B50" s="128"/>
      <c r="C50" s="13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2:15" s="127" customFormat="1" ht="14.25" x14ac:dyDescent="0.2">
      <c r="B51" s="16" t="s">
        <v>106</v>
      </c>
    </row>
    <row r="52" spans="2:15" s="127" customFormat="1" x14ac:dyDescent="0.2">
      <c r="B52" s="128"/>
    </row>
    <row r="53" spans="2:15" s="127" customFormat="1" x14ac:dyDescent="0.2">
      <c r="B53" s="128"/>
    </row>
    <row r="54" spans="2:15" s="127" customFormat="1" x14ac:dyDescent="0.2">
      <c r="B54" s="128"/>
    </row>
    <row r="55" spans="2:15" s="127" customFormat="1" x14ac:dyDescent="0.2">
      <c r="B55" s="128"/>
    </row>
    <row r="56" spans="2:15" s="127" customFormat="1" x14ac:dyDescent="0.2">
      <c r="B56" s="128"/>
    </row>
    <row r="57" spans="2:15" s="127" customFormat="1" x14ac:dyDescent="0.2">
      <c r="B57" s="128"/>
    </row>
    <row r="58" spans="2:15" s="127" customFormat="1" x14ac:dyDescent="0.2">
      <c r="B58" s="128"/>
    </row>
    <row r="59" spans="2:15" s="127" customFormat="1" x14ac:dyDescent="0.2">
      <c r="B59" s="12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:O538"/>
  <sheetViews>
    <sheetView zoomScale="80" zoomScaleNormal="80" workbookViewId="0">
      <selection activeCell="E12" sqref="E12"/>
    </sheetView>
  </sheetViews>
  <sheetFormatPr defaultColWidth="9.140625" defaultRowHeight="16.5" customHeight="1" x14ac:dyDescent="0.2"/>
  <cols>
    <col min="1" max="1" width="9.140625" style="19"/>
    <col min="2" max="2" width="28.140625" style="18" bestFit="1" customWidth="1"/>
    <col min="3" max="15" width="15.140625" style="19" customWidth="1"/>
    <col min="16" max="16384" width="9.140625" style="19"/>
  </cols>
  <sheetData>
    <row r="3" spans="2:15" ht="16.5" customHeight="1" x14ac:dyDescent="0.2">
      <c r="B3" s="29" t="s">
        <v>77</v>
      </c>
    </row>
    <row r="4" spans="2:15" ht="16.5" customHeight="1" x14ac:dyDescent="0.2">
      <c r="B4" s="29" t="s">
        <v>27</v>
      </c>
    </row>
    <row r="5" spans="2:15" ht="16.5" customHeight="1" x14ac:dyDescent="0.2">
      <c r="B5" s="29" t="s">
        <v>12</v>
      </c>
    </row>
    <row r="6" spans="2:15" ht="26.25" customHeight="1" x14ac:dyDescent="0.2">
      <c r="B6" s="77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26" customFormat="1" ht="12.75" x14ac:dyDescent="0.2">
      <c r="B7" s="130"/>
      <c r="C7" s="88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s="127" customFormat="1" ht="16.5" customHeight="1" x14ac:dyDescent="0.2">
      <c r="B8" s="57" t="s">
        <v>15</v>
      </c>
      <c r="C8" s="112" t="s">
        <v>103</v>
      </c>
      <c r="D8" s="141">
        <v>47.344999999999999</v>
      </c>
      <c r="E8" s="141">
        <v>14.728</v>
      </c>
      <c r="F8" s="141">
        <v>15.988954</v>
      </c>
      <c r="G8" s="141">
        <v>4.2774999999999999</v>
      </c>
      <c r="H8" s="141">
        <v>0.60299999999999998</v>
      </c>
      <c r="I8" s="141">
        <v>1.4</v>
      </c>
      <c r="J8" s="141">
        <v>5.5044300000000002</v>
      </c>
      <c r="K8" s="141">
        <v>3.9077999999999999</v>
      </c>
      <c r="L8" s="141">
        <v>15.961537999999999</v>
      </c>
      <c r="M8" s="141">
        <v>0.29299999999999998</v>
      </c>
      <c r="N8" s="141">
        <v>0</v>
      </c>
      <c r="O8" s="142">
        <f t="shared" ref="O8:O46" si="0">SUM(D8:N8)</f>
        <v>110.00922200000001</v>
      </c>
    </row>
    <row r="9" spans="2:15" s="127" customFormat="1" ht="16.5" customHeight="1" x14ac:dyDescent="0.2">
      <c r="B9" s="128"/>
      <c r="C9" s="112" t="s">
        <v>104</v>
      </c>
      <c r="D9" s="141">
        <v>28.105550000000001</v>
      </c>
      <c r="E9" s="141">
        <v>7.3164999999999996</v>
      </c>
      <c r="F9" s="141">
        <v>9.5236999999999998</v>
      </c>
      <c r="G9" s="141">
        <v>4.6323999999999996</v>
      </c>
      <c r="H9" s="141">
        <v>1.2555259999999999</v>
      </c>
      <c r="I9" s="141">
        <v>1.1355</v>
      </c>
      <c r="J9" s="141">
        <v>6.1244079999999999</v>
      </c>
      <c r="K9" s="141">
        <v>1.89</v>
      </c>
      <c r="L9" s="141">
        <v>10.911859</v>
      </c>
      <c r="M9" s="141">
        <v>0.90300000000000002</v>
      </c>
      <c r="N9" s="141">
        <v>0</v>
      </c>
      <c r="O9" s="142">
        <f t="shared" si="0"/>
        <v>71.798443000000006</v>
      </c>
    </row>
    <row r="10" spans="2:15" s="127" customFormat="1" ht="16.5" customHeight="1" x14ac:dyDescent="0.2">
      <c r="B10" s="57"/>
      <c r="C10" s="59" t="s">
        <v>105</v>
      </c>
      <c r="D10" s="141">
        <v>30.837499999999999</v>
      </c>
      <c r="E10" s="141">
        <v>12.75145</v>
      </c>
      <c r="F10" s="141">
        <v>9.7777999999999992</v>
      </c>
      <c r="G10" s="141">
        <v>6.0125000000000002</v>
      </c>
      <c r="H10" s="141">
        <v>1.276</v>
      </c>
      <c r="I10" s="141">
        <v>1.4390000000000001</v>
      </c>
      <c r="J10" s="141">
        <v>4.4189999999999996</v>
      </c>
      <c r="K10" s="141">
        <v>2.585</v>
      </c>
      <c r="L10" s="141">
        <v>15.413399999999999</v>
      </c>
      <c r="M10" s="141">
        <v>1.9930000000000001</v>
      </c>
      <c r="N10" s="141">
        <v>0</v>
      </c>
      <c r="O10" s="142">
        <f t="shared" si="0"/>
        <v>86.504649999999984</v>
      </c>
    </row>
    <row r="11" spans="2:15" s="127" customFormat="1" ht="16.5" customHeight="1" x14ac:dyDescent="0.2">
      <c r="B11" s="57" t="s">
        <v>16</v>
      </c>
      <c r="C11" s="132"/>
      <c r="D11" s="141">
        <v>13.805358</v>
      </c>
      <c r="E11" s="141">
        <v>8.4732789999999998</v>
      </c>
      <c r="F11" s="141">
        <v>6.1753</v>
      </c>
      <c r="G11" s="141">
        <v>5.8659999999999997</v>
      </c>
      <c r="H11" s="141">
        <v>0.505</v>
      </c>
      <c r="I11" s="141">
        <v>6.782</v>
      </c>
      <c r="J11" s="141">
        <v>2.93</v>
      </c>
      <c r="K11" s="141">
        <v>10.64</v>
      </c>
      <c r="L11" s="141">
        <v>1.6775</v>
      </c>
      <c r="M11" s="141">
        <v>0.65500000000000003</v>
      </c>
      <c r="N11" s="141">
        <v>0</v>
      </c>
      <c r="O11" s="142">
        <f t="shared" si="0"/>
        <v>57.509437000000005</v>
      </c>
    </row>
    <row r="12" spans="2:15" s="127" customFormat="1" ht="16.5" customHeight="1" x14ac:dyDescent="0.2">
      <c r="B12" s="128"/>
      <c r="C12" s="132"/>
      <c r="D12" s="141">
        <v>12.943371000000001</v>
      </c>
      <c r="E12" s="141">
        <v>3.2292230000000002</v>
      </c>
      <c r="F12" s="141">
        <v>1.9576</v>
      </c>
      <c r="G12" s="141">
        <v>1.9350000000000001</v>
      </c>
      <c r="H12" s="141">
        <v>3.3335240000000002</v>
      </c>
      <c r="I12" s="141">
        <v>16.213999999999999</v>
      </c>
      <c r="J12" s="141">
        <v>3.0414500000000002</v>
      </c>
      <c r="K12" s="141">
        <v>2.5979999999999999</v>
      </c>
      <c r="L12" s="141">
        <v>2.7770000000000001</v>
      </c>
      <c r="M12" s="143">
        <v>0.66849999999999998</v>
      </c>
      <c r="N12" s="143">
        <v>0</v>
      </c>
      <c r="O12" s="142">
        <f t="shared" si="0"/>
        <v>48.697668</v>
      </c>
    </row>
    <row r="13" spans="2:15" s="127" customFormat="1" ht="16.5" customHeight="1" x14ac:dyDescent="0.2">
      <c r="B13" s="57"/>
      <c r="C13" s="132"/>
      <c r="D13" s="141">
        <v>13.647053</v>
      </c>
      <c r="E13" s="141">
        <v>2.6522999999999999</v>
      </c>
      <c r="F13" s="141">
        <v>1.4832000000000001</v>
      </c>
      <c r="G13" s="141">
        <v>2.4740000000000002</v>
      </c>
      <c r="H13" s="141">
        <v>1.7057</v>
      </c>
      <c r="I13" s="141">
        <v>15.774699999999999</v>
      </c>
      <c r="J13" s="141">
        <v>3.5179999999999998</v>
      </c>
      <c r="K13" s="141">
        <v>5.4349999999999996</v>
      </c>
      <c r="L13" s="141">
        <v>1.2430000000000001</v>
      </c>
      <c r="M13" s="143">
        <v>0.85499999999999998</v>
      </c>
      <c r="N13" s="143">
        <v>0</v>
      </c>
      <c r="O13" s="142">
        <f t="shared" si="0"/>
        <v>48.787953000000002</v>
      </c>
    </row>
    <row r="14" spans="2:15" s="127" customFormat="1" ht="16.5" customHeight="1" x14ac:dyDescent="0.2">
      <c r="B14" s="57" t="s">
        <v>17</v>
      </c>
      <c r="C14" s="132"/>
      <c r="D14" s="141">
        <v>14.35525</v>
      </c>
      <c r="E14" s="141">
        <v>16.003699999999998</v>
      </c>
      <c r="F14" s="141">
        <v>0.71889999999999998</v>
      </c>
      <c r="G14" s="141">
        <v>0</v>
      </c>
      <c r="H14" s="141">
        <v>2.17</v>
      </c>
      <c r="I14" s="141">
        <v>1.9328000000000001</v>
      </c>
      <c r="J14" s="141">
        <v>1</v>
      </c>
      <c r="K14" s="141">
        <v>0.61499999999999999</v>
      </c>
      <c r="L14" s="141">
        <v>0.26</v>
      </c>
      <c r="M14" s="141">
        <v>1.95</v>
      </c>
      <c r="N14" s="141">
        <v>0</v>
      </c>
      <c r="O14" s="142">
        <f t="shared" si="0"/>
        <v>39.005650000000003</v>
      </c>
    </row>
    <row r="15" spans="2:15" s="127" customFormat="1" ht="16.5" customHeight="1" x14ac:dyDescent="0.2">
      <c r="B15" s="128"/>
      <c r="C15" s="132"/>
      <c r="D15" s="141">
        <v>18.442</v>
      </c>
      <c r="E15" s="141">
        <v>8.6547000000000001</v>
      </c>
      <c r="F15" s="143">
        <v>2.8088609999999998</v>
      </c>
      <c r="G15" s="143">
        <v>0.122</v>
      </c>
      <c r="H15" s="141">
        <v>5.298</v>
      </c>
      <c r="I15" s="141">
        <v>1.80233</v>
      </c>
      <c r="J15" s="143">
        <v>1.1000000000000001</v>
      </c>
      <c r="K15" s="141">
        <v>0.34</v>
      </c>
      <c r="L15" s="141">
        <v>0.61799999999999999</v>
      </c>
      <c r="M15" s="141">
        <v>0</v>
      </c>
      <c r="N15" s="141">
        <v>0</v>
      </c>
      <c r="O15" s="142">
        <f t="shared" si="0"/>
        <v>39.185891000000005</v>
      </c>
    </row>
    <row r="16" spans="2:15" s="127" customFormat="1" ht="16.5" customHeight="1" x14ac:dyDescent="0.2">
      <c r="B16" s="128"/>
      <c r="C16" s="132"/>
      <c r="D16" s="141">
        <v>14.707667000000001</v>
      </c>
      <c r="E16" s="141">
        <v>2.0230000000000001</v>
      </c>
      <c r="F16" s="143">
        <v>0.64200000000000002</v>
      </c>
      <c r="G16" s="143">
        <v>0.2</v>
      </c>
      <c r="H16" s="141">
        <v>2.78</v>
      </c>
      <c r="I16" s="141">
        <v>1.9647300000000001</v>
      </c>
      <c r="J16" s="141">
        <v>0.877</v>
      </c>
      <c r="K16" s="141">
        <v>0</v>
      </c>
      <c r="L16" s="141">
        <v>0</v>
      </c>
      <c r="M16" s="141">
        <v>0.52</v>
      </c>
      <c r="N16" s="141">
        <v>0</v>
      </c>
      <c r="O16" s="142">
        <f t="shared" si="0"/>
        <v>23.714396999999998</v>
      </c>
    </row>
    <row r="17" spans="2:15" s="127" customFormat="1" ht="16.5" customHeight="1" x14ac:dyDescent="0.2">
      <c r="B17" s="57" t="s">
        <v>18</v>
      </c>
      <c r="C17" s="132"/>
      <c r="D17" s="141">
        <v>8.4260000000000002</v>
      </c>
      <c r="E17" s="141">
        <v>4.2485799999999996</v>
      </c>
      <c r="F17" s="141">
        <v>0.56999999999999995</v>
      </c>
      <c r="G17" s="141">
        <v>2.117</v>
      </c>
      <c r="H17" s="141">
        <v>0.872</v>
      </c>
      <c r="I17" s="141">
        <v>3.452</v>
      </c>
      <c r="J17" s="141">
        <v>0</v>
      </c>
      <c r="K17" s="143">
        <v>0.34</v>
      </c>
      <c r="L17" s="143">
        <v>0.47749999999999998</v>
      </c>
      <c r="M17" s="143">
        <v>0</v>
      </c>
      <c r="N17" s="143">
        <v>0</v>
      </c>
      <c r="O17" s="142">
        <f t="shared" si="0"/>
        <v>20.503080000000001</v>
      </c>
    </row>
    <row r="18" spans="2:15" s="127" customFormat="1" ht="16.5" customHeight="1" x14ac:dyDescent="0.2">
      <c r="B18" s="128"/>
      <c r="C18" s="132"/>
      <c r="D18" s="141">
        <v>4.915</v>
      </c>
      <c r="E18" s="141">
        <v>2.1366000000000001</v>
      </c>
      <c r="F18" s="141">
        <v>0.23499999999999999</v>
      </c>
      <c r="G18" s="141">
        <v>1.5069999999999999</v>
      </c>
      <c r="H18" s="141">
        <v>1.22</v>
      </c>
      <c r="I18" s="141">
        <v>2.4950000000000001</v>
      </c>
      <c r="J18" s="141">
        <v>0.61799999999999999</v>
      </c>
      <c r="K18" s="141">
        <v>0.55500000000000005</v>
      </c>
      <c r="L18" s="141">
        <v>0.41</v>
      </c>
      <c r="M18" s="143">
        <v>0.28999999999999998</v>
      </c>
      <c r="N18" s="143">
        <v>0</v>
      </c>
      <c r="O18" s="142">
        <f t="shared" si="0"/>
        <v>14.381600000000001</v>
      </c>
    </row>
    <row r="19" spans="2:15" s="127" customFormat="1" ht="16.5" customHeight="1" x14ac:dyDescent="0.2">
      <c r="B19" s="128"/>
      <c r="C19" s="132"/>
      <c r="D19" s="141">
        <v>4.5630559999999996</v>
      </c>
      <c r="E19" s="141">
        <v>1.23</v>
      </c>
      <c r="F19" s="141">
        <v>0.25</v>
      </c>
      <c r="G19" s="141">
        <v>1.2926</v>
      </c>
      <c r="H19" s="141">
        <v>3.0606</v>
      </c>
      <c r="I19" s="141">
        <v>2.1309999999999998</v>
      </c>
      <c r="J19" s="141">
        <v>0.6</v>
      </c>
      <c r="K19" s="143">
        <v>0.72499999999999998</v>
      </c>
      <c r="L19" s="143">
        <v>4.2519999999999998</v>
      </c>
      <c r="M19" s="143">
        <v>0</v>
      </c>
      <c r="N19" s="143">
        <v>0</v>
      </c>
      <c r="O19" s="142">
        <f t="shared" si="0"/>
        <v>18.104255999999999</v>
      </c>
    </row>
    <row r="20" spans="2:15" s="127" customFormat="1" ht="16.5" customHeight="1" x14ac:dyDescent="0.2">
      <c r="B20" s="57" t="s">
        <v>19</v>
      </c>
      <c r="C20" s="132"/>
      <c r="D20" s="141">
        <v>2.6913499999999999</v>
      </c>
      <c r="E20" s="143">
        <v>2.2791199999999998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2">
        <f t="shared" si="0"/>
        <v>4.9704699999999997</v>
      </c>
    </row>
    <row r="21" spans="2:15" s="127" customFormat="1" ht="16.5" customHeight="1" x14ac:dyDescent="0.2">
      <c r="B21" s="128"/>
      <c r="C21" s="132"/>
      <c r="D21" s="141">
        <v>0</v>
      </c>
      <c r="E21" s="143">
        <v>0</v>
      </c>
      <c r="F21" s="141">
        <v>0</v>
      </c>
      <c r="G21" s="143">
        <v>0</v>
      </c>
      <c r="H21" s="141">
        <v>0.89</v>
      </c>
      <c r="I21" s="143">
        <v>0</v>
      </c>
      <c r="J21" s="141">
        <v>0</v>
      </c>
      <c r="K21" s="143">
        <v>0</v>
      </c>
      <c r="L21" s="143">
        <v>0</v>
      </c>
      <c r="M21" s="143">
        <v>0</v>
      </c>
      <c r="N21" s="143">
        <v>0</v>
      </c>
      <c r="O21" s="142">
        <f t="shared" si="0"/>
        <v>0.89</v>
      </c>
    </row>
    <row r="22" spans="2:15" s="127" customFormat="1" ht="16.5" customHeight="1" x14ac:dyDescent="0.2">
      <c r="B22" s="128"/>
      <c r="C22" s="132"/>
      <c r="D22" s="141">
        <v>3.9279999999999999</v>
      </c>
      <c r="E22" s="143">
        <v>0</v>
      </c>
      <c r="F22" s="143">
        <v>0</v>
      </c>
      <c r="G22" s="143">
        <v>0</v>
      </c>
      <c r="H22" s="143">
        <v>1.3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2">
        <f t="shared" si="0"/>
        <v>5.2279999999999998</v>
      </c>
    </row>
    <row r="23" spans="2:15" s="127" customFormat="1" ht="16.5" customHeight="1" x14ac:dyDescent="0.2">
      <c r="B23" s="57" t="s">
        <v>20</v>
      </c>
      <c r="C23" s="132"/>
      <c r="D23" s="141">
        <v>28.0855</v>
      </c>
      <c r="E23" s="141">
        <v>5.740888</v>
      </c>
      <c r="F23" s="141">
        <v>5.8820459999999999</v>
      </c>
      <c r="G23" s="141">
        <v>5.911899</v>
      </c>
      <c r="H23" s="141">
        <v>4.6102499999999997</v>
      </c>
      <c r="I23" s="141">
        <v>2.2909999999999999</v>
      </c>
      <c r="J23" s="141">
        <v>1.2110000000000001</v>
      </c>
      <c r="K23" s="141">
        <v>6.2561410000000004</v>
      </c>
      <c r="L23" s="141">
        <v>6.1340000000000003</v>
      </c>
      <c r="M23" s="141">
        <v>0.4</v>
      </c>
      <c r="N23" s="141">
        <v>0</v>
      </c>
      <c r="O23" s="142">
        <f t="shared" si="0"/>
        <v>66.522724000000011</v>
      </c>
    </row>
    <row r="24" spans="2:15" s="127" customFormat="1" ht="16.5" customHeight="1" x14ac:dyDescent="0.2">
      <c r="B24" s="128"/>
      <c r="C24" s="132"/>
      <c r="D24" s="141">
        <v>29.610856999999999</v>
      </c>
      <c r="E24" s="141">
        <v>5.72</v>
      </c>
      <c r="F24" s="141">
        <v>5.3712</v>
      </c>
      <c r="G24" s="141">
        <v>8.2509999999999994</v>
      </c>
      <c r="H24" s="141">
        <v>1.7450000000000001</v>
      </c>
      <c r="I24" s="141">
        <v>0.83150000000000002</v>
      </c>
      <c r="J24" s="141">
        <v>1.8879999999999999</v>
      </c>
      <c r="K24" s="141">
        <v>5.1609999999999996</v>
      </c>
      <c r="L24" s="141">
        <v>8.2129999999999992</v>
      </c>
      <c r="M24" s="141">
        <v>0</v>
      </c>
      <c r="N24" s="141">
        <v>0</v>
      </c>
      <c r="O24" s="142">
        <f t="shared" si="0"/>
        <v>66.791556999999997</v>
      </c>
    </row>
    <row r="25" spans="2:15" s="127" customFormat="1" ht="16.5" customHeight="1" x14ac:dyDescent="0.2">
      <c r="B25" s="128"/>
      <c r="C25" s="132"/>
      <c r="D25" s="141">
        <v>28.015291999999999</v>
      </c>
      <c r="E25" s="141">
        <v>3.8410000000000002</v>
      </c>
      <c r="F25" s="141">
        <v>4.4630000000000001</v>
      </c>
      <c r="G25" s="141">
        <v>4.0449999999999999</v>
      </c>
      <c r="H25" s="141">
        <v>4.9009999999999998</v>
      </c>
      <c r="I25" s="141">
        <v>2.8250000000000002</v>
      </c>
      <c r="J25" s="141">
        <v>1.873</v>
      </c>
      <c r="K25" s="141">
        <v>6.3548</v>
      </c>
      <c r="L25" s="141">
        <v>8.0530000000000008</v>
      </c>
      <c r="M25" s="143">
        <v>0.35</v>
      </c>
      <c r="N25" s="143">
        <v>0</v>
      </c>
      <c r="O25" s="142">
        <f t="shared" si="0"/>
        <v>64.721091999999999</v>
      </c>
    </row>
    <row r="26" spans="2:15" s="127" customFormat="1" ht="16.5" customHeight="1" x14ac:dyDescent="0.2">
      <c r="B26" s="57" t="s">
        <v>21</v>
      </c>
      <c r="C26" s="132"/>
      <c r="D26" s="141">
        <v>2.3499889999999999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2">
        <f t="shared" si="0"/>
        <v>2.3499889999999999</v>
      </c>
    </row>
    <row r="27" spans="2:15" s="127" customFormat="1" ht="16.5" customHeight="1" x14ac:dyDescent="0.2">
      <c r="B27" s="128"/>
      <c r="C27" s="132"/>
      <c r="D27" s="141">
        <v>1.885972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2">
        <f t="shared" si="0"/>
        <v>1.885972</v>
      </c>
    </row>
    <row r="28" spans="2:15" s="127" customFormat="1" ht="16.5" customHeight="1" x14ac:dyDescent="0.2">
      <c r="B28" s="128"/>
      <c r="C28" s="132"/>
      <c r="D28" s="141">
        <v>3.5680000000000001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2">
        <f t="shared" si="0"/>
        <v>3.5680000000000001</v>
      </c>
    </row>
    <row r="29" spans="2:15" s="127" customFormat="1" ht="16.5" customHeight="1" x14ac:dyDescent="0.2">
      <c r="B29" s="57" t="s">
        <v>22</v>
      </c>
      <c r="C29" s="132"/>
      <c r="D29" s="141">
        <v>0.79500000000000004</v>
      </c>
      <c r="E29" s="143">
        <v>0</v>
      </c>
      <c r="F29" s="143">
        <v>0</v>
      </c>
      <c r="G29" s="143">
        <v>0.08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0.14000000000000001</v>
      </c>
      <c r="N29" s="143">
        <v>0</v>
      </c>
      <c r="O29" s="142">
        <f t="shared" si="0"/>
        <v>1.0150000000000001</v>
      </c>
    </row>
    <row r="30" spans="2:15" s="127" customFormat="1" ht="16.5" customHeight="1" x14ac:dyDescent="0.2">
      <c r="B30" s="128"/>
      <c r="C30" s="132"/>
      <c r="D30" s="141">
        <v>0.41</v>
      </c>
      <c r="E30" s="143">
        <v>0</v>
      </c>
      <c r="F30" s="143">
        <v>0</v>
      </c>
      <c r="G30" s="143">
        <v>0.13300000000000001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2">
        <f t="shared" si="0"/>
        <v>0.54299999999999993</v>
      </c>
    </row>
    <row r="31" spans="2:15" s="127" customFormat="1" ht="16.5" customHeight="1" x14ac:dyDescent="0.2">
      <c r="B31" s="128"/>
      <c r="C31" s="132"/>
      <c r="D31" s="141">
        <v>0.57999999999999996</v>
      </c>
      <c r="E31" s="141">
        <v>0</v>
      </c>
      <c r="F31" s="143">
        <v>0</v>
      </c>
      <c r="G31" s="143">
        <v>0.08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2">
        <f t="shared" si="0"/>
        <v>0.65999999999999992</v>
      </c>
    </row>
    <row r="32" spans="2:15" s="127" customFormat="1" ht="16.5" customHeight="1" x14ac:dyDescent="0.2">
      <c r="B32" s="57" t="s">
        <v>23</v>
      </c>
      <c r="C32" s="132"/>
      <c r="D32" s="141">
        <v>0</v>
      </c>
      <c r="E32" s="141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2">
        <f t="shared" si="0"/>
        <v>0</v>
      </c>
    </row>
    <row r="33" spans="2:15" s="127" customFormat="1" ht="16.5" customHeight="1" x14ac:dyDescent="0.2">
      <c r="B33" s="128"/>
      <c r="C33" s="132"/>
      <c r="D33" s="141">
        <v>0</v>
      </c>
      <c r="E33" s="141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2">
        <f t="shared" si="0"/>
        <v>0</v>
      </c>
    </row>
    <row r="34" spans="2:15" s="127" customFormat="1" ht="16.5" customHeight="1" x14ac:dyDescent="0.2">
      <c r="B34" s="128"/>
      <c r="C34" s="132"/>
      <c r="D34" s="141">
        <v>0.45</v>
      </c>
      <c r="E34" s="141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2">
        <f t="shared" si="0"/>
        <v>0.45</v>
      </c>
    </row>
    <row r="35" spans="2:15" s="127" customFormat="1" ht="16.5" customHeight="1" x14ac:dyDescent="0.2">
      <c r="B35" s="57" t="s">
        <v>24</v>
      </c>
      <c r="C35" s="132"/>
      <c r="D35" s="141">
        <v>0.49</v>
      </c>
      <c r="E35" s="141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2">
        <f t="shared" si="0"/>
        <v>0.49</v>
      </c>
    </row>
    <row r="36" spans="2:15" s="127" customFormat="1" ht="16.5" customHeight="1" x14ac:dyDescent="0.2">
      <c r="B36" s="128"/>
      <c r="C36" s="132"/>
      <c r="D36" s="141">
        <v>0</v>
      </c>
      <c r="E36" s="141">
        <v>0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2">
        <f t="shared" si="0"/>
        <v>0</v>
      </c>
    </row>
    <row r="37" spans="2:15" s="127" customFormat="1" ht="16.5" customHeight="1" x14ac:dyDescent="0.2">
      <c r="B37" s="128"/>
      <c r="C37" s="132"/>
      <c r="D37" s="141">
        <v>0</v>
      </c>
      <c r="E37" s="141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143">
        <v>0</v>
      </c>
      <c r="N37" s="143">
        <v>0</v>
      </c>
      <c r="O37" s="142">
        <f t="shared" si="0"/>
        <v>0</v>
      </c>
    </row>
    <row r="38" spans="2:15" s="127" customFormat="1" ht="16.5" customHeight="1" x14ac:dyDescent="0.2">
      <c r="B38" s="57" t="s">
        <v>25</v>
      </c>
      <c r="C38" s="132"/>
      <c r="D38" s="141">
        <v>1.458</v>
      </c>
      <c r="E38" s="141">
        <v>0.71</v>
      </c>
      <c r="F38" s="141">
        <v>0.06</v>
      </c>
      <c r="G38" s="141">
        <v>0</v>
      </c>
      <c r="H38" s="141">
        <v>0.53500000000000003</v>
      </c>
      <c r="I38" s="141">
        <v>0.95499999999999996</v>
      </c>
      <c r="J38" s="141">
        <v>0.21</v>
      </c>
      <c r="K38" s="141">
        <v>0.44</v>
      </c>
      <c r="L38" s="141">
        <v>1.3160419999999999</v>
      </c>
      <c r="M38" s="143">
        <v>0</v>
      </c>
      <c r="N38" s="143">
        <v>0</v>
      </c>
      <c r="O38" s="142">
        <f t="shared" si="0"/>
        <v>5.6840419999999998</v>
      </c>
    </row>
    <row r="39" spans="2:15" s="127" customFormat="1" ht="16.5" customHeight="1" x14ac:dyDescent="0.2">
      <c r="B39" s="57"/>
      <c r="C39" s="132"/>
      <c r="D39" s="141">
        <v>1.9862</v>
      </c>
      <c r="E39" s="141">
        <v>0.58589999999999998</v>
      </c>
      <c r="F39" s="141">
        <v>0</v>
      </c>
      <c r="G39" s="141">
        <v>0</v>
      </c>
      <c r="H39" s="141">
        <v>0</v>
      </c>
      <c r="I39" s="141">
        <v>0.61499999999999999</v>
      </c>
      <c r="J39" s="141">
        <v>0.41599999999999998</v>
      </c>
      <c r="K39" s="141">
        <v>0.59</v>
      </c>
      <c r="L39" s="141">
        <v>0.86799999999999999</v>
      </c>
      <c r="M39" s="143">
        <v>0</v>
      </c>
      <c r="N39" s="143">
        <v>0</v>
      </c>
      <c r="O39" s="142">
        <f t="shared" si="0"/>
        <v>5.0611000000000006</v>
      </c>
    </row>
    <row r="40" spans="2:15" s="127" customFormat="1" ht="16.5" customHeight="1" x14ac:dyDescent="0.2">
      <c r="B40" s="128"/>
      <c r="C40" s="132"/>
      <c r="D40" s="141">
        <v>1.895</v>
      </c>
      <c r="E40" s="141">
        <v>0.33939999999999998</v>
      </c>
      <c r="F40" s="141">
        <v>0.05</v>
      </c>
      <c r="G40" s="141">
        <v>0</v>
      </c>
      <c r="H40" s="141">
        <v>0</v>
      </c>
      <c r="I40" s="141">
        <v>0.97399999999999998</v>
      </c>
      <c r="J40" s="141">
        <v>0.36</v>
      </c>
      <c r="K40" s="141">
        <v>0.43</v>
      </c>
      <c r="L40" s="141">
        <v>0.53300000000000003</v>
      </c>
      <c r="M40" s="143">
        <v>0</v>
      </c>
      <c r="N40" s="143">
        <v>0</v>
      </c>
      <c r="O40" s="142">
        <f t="shared" si="0"/>
        <v>4.5814000000000004</v>
      </c>
    </row>
    <row r="41" spans="2:15" s="127" customFormat="1" ht="16.5" customHeight="1" x14ac:dyDescent="0.2">
      <c r="B41" s="57" t="s">
        <v>26</v>
      </c>
      <c r="C41" s="132"/>
      <c r="D41" s="141">
        <v>0.46300000000000002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2">
        <f t="shared" si="0"/>
        <v>0.46300000000000002</v>
      </c>
    </row>
    <row r="42" spans="2:15" s="127" customFormat="1" ht="16.5" customHeight="1" x14ac:dyDescent="0.2">
      <c r="B42" s="128"/>
      <c r="C42" s="132"/>
      <c r="D42" s="141">
        <v>0.23499999999999999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1">
        <v>6.8000000000000005E-2</v>
      </c>
      <c r="K42" s="143">
        <v>0</v>
      </c>
      <c r="L42" s="143">
        <v>0</v>
      </c>
      <c r="M42" s="143">
        <v>0</v>
      </c>
      <c r="N42" s="143">
        <v>0</v>
      </c>
      <c r="O42" s="142">
        <f t="shared" si="0"/>
        <v>0.30299999999999999</v>
      </c>
    </row>
    <row r="43" spans="2:15" s="127" customFormat="1" ht="16.5" customHeight="1" x14ac:dyDescent="0.2">
      <c r="B43" s="57"/>
      <c r="C43" s="132"/>
      <c r="D43" s="141">
        <v>0.18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1">
        <v>6.8000000000000005E-2</v>
      </c>
      <c r="K43" s="143">
        <v>0</v>
      </c>
      <c r="L43" s="143">
        <v>0</v>
      </c>
      <c r="M43" s="143">
        <v>0</v>
      </c>
      <c r="N43" s="143">
        <v>0</v>
      </c>
      <c r="O43" s="142">
        <f t="shared" si="0"/>
        <v>0.248</v>
      </c>
    </row>
    <row r="44" spans="2:15" s="127" customFormat="1" ht="16.5" customHeight="1" x14ac:dyDescent="0.2">
      <c r="B44" s="57" t="s">
        <v>5</v>
      </c>
      <c r="C44" s="132"/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2">
        <f t="shared" si="0"/>
        <v>0</v>
      </c>
    </row>
    <row r="45" spans="2:15" s="127" customFormat="1" ht="16.5" customHeight="1" x14ac:dyDescent="0.2">
      <c r="B45" s="128"/>
      <c r="C45" s="132"/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2">
        <f t="shared" si="0"/>
        <v>0</v>
      </c>
    </row>
    <row r="46" spans="2:15" s="127" customFormat="1" ht="16.5" customHeight="1" x14ac:dyDescent="0.2">
      <c r="B46" s="57"/>
      <c r="C46" s="132"/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144">
        <v>0</v>
      </c>
      <c r="J46" s="144">
        <v>0</v>
      </c>
      <c r="K46" s="144">
        <v>0</v>
      </c>
      <c r="L46" s="144">
        <v>0</v>
      </c>
      <c r="M46" s="144">
        <v>0</v>
      </c>
      <c r="N46" s="144">
        <v>0</v>
      </c>
      <c r="O46" s="142">
        <f t="shared" si="0"/>
        <v>0</v>
      </c>
    </row>
    <row r="47" spans="2:15" s="127" customFormat="1" ht="16.5" customHeight="1" x14ac:dyDescent="0.2">
      <c r="B47" s="45" t="s">
        <v>6</v>
      </c>
      <c r="C47" s="133"/>
      <c r="D47" s="145">
        <f>D14+D11+D8+D17+D20+D23+D26+D29+D32+D35+D38+D41+D44</f>
        <v>120.26444699999998</v>
      </c>
      <c r="E47" s="145">
        <f t="shared" ref="E47:O48" si="1">E14+E11+E8+E17+E20+E23+E26+E29+E32+E35+E38+E41+E44</f>
        <v>52.183566999999996</v>
      </c>
      <c r="F47" s="145">
        <f t="shared" si="1"/>
        <v>29.395199999999996</v>
      </c>
      <c r="G47" s="145">
        <f t="shared" si="1"/>
        <v>18.252398999999997</v>
      </c>
      <c r="H47" s="145">
        <f t="shared" si="1"/>
        <v>9.2952499999999993</v>
      </c>
      <c r="I47" s="145">
        <f t="shared" si="1"/>
        <v>16.812799999999999</v>
      </c>
      <c r="J47" s="145">
        <f t="shared" si="1"/>
        <v>10.855430000000002</v>
      </c>
      <c r="K47" s="145">
        <f t="shared" si="1"/>
        <v>22.198941000000001</v>
      </c>
      <c r="L47" s="145">
        <f t="shared" si="1"/>
        <v>25.826579999999996</v>
      </c>
      <c r="M47" s="145">
        <f t="shared" si="1"/>
        <v>3.4380000000000002</v>
      </c>
      <c r="N47" s="145">
        <f>N14+N11+N8+N17+N20+N23+N26+N29+N32+N35+N38+N41+N44</f>
        <v>0</v>
      </c>
      <c r="O47" s="145">
        <f t="shared" si="1"/>
        <v>308.52261400000003</v>
      </c>
    </row>
    <row r="48" spans="2:15" s="127" customFormat="1" ht="16.5" customHeight="1" x14ac:dyDescent="0.2">
      <c r="B48" s="57"/>
      <c r="C48" s="133"/>
      <c r="D48" s="145">
        <f>D15+D12+D9+D18+D21+D24+D27+D30+D33+D36+D39+D42+D45</f>
        <v>98.53394999999999</v>
      </c>
      <c r="E48" s="145">
        <f t="shared" si="1"/>
        <v>27.642923</v>
      </c>
      <c r="F48" s="145">
        <f t="shared" si="1"/>
        <v>19.896360999999999</v>
      </c>
      <c r="G48" s="145">
        <f t="shared" si="1"/>
        <v>16.580399999999997</v>
      </c>
      <c r="H48" s="145">
        <f t="shared" si="1"/>
        <v>13.742050000000003</v>
      </c>
      <c r="I48" s="145">
        <f t="shared" si="1"/>
        <v>23.093329999999998</v>
      </c>
      <c r="J48" s="145">
        <f t="shared" si="1"/>
        <v>13.255858000000002</v>
      </c>
      <c r="K48" s="145">
        <f t="shared" si="1"/>
        <v>11.133999999999999</v>
      </c>
      <c r="L48" s="145">
        <f t="shared" si="1"/>
        <v>23.797858999999999</v>
      </c>
      <c r="M48" s="145">
        <f t="shared" si="1"/>
        <v>1.8614999999999999</v>
      </c>
      <c r="N48" s="145">
        <f>N15+N12+N9+N18+N21+N24+N27+N30+N33+N36+N39+N42+N45</f>
        <v>0</v>
      </c>
      <c r="O48" s="145">
        <f t="shared" si="1"/>
        <v>249.53823100000002</v>
      </c>
    </row>
    <row r="49" spans="2:15" s="127" customFormat="1" ht="16.5" customHeight="1" x14ac:dyDescent="0.2">
      <c r="B49" s="128"/>
      <c r="C49" s="133"/>
      <c r="D49" s="145">
        <f>D19+D22+D25+D28+D31+D34+D37+D40+D43+D46+D16+D13+D10</f>
        <v>102.371568</v>
      </c>
      <c r="E49" s="145">
        <f t="shared" ref="E49:O49" si="2">E19+E22+E25+E28+E31+E34+E37+E40+E43+E46+E16+E13+E10</f>
        <v>22.837150000000001</v>
      </c>
      <c r="F49" s="145">
        <f t="shared" si="2"/>
        <v>16.666</v>
      </c>
      <c r="G49" s="145">
        <f t="shared" si="2"/>
        <v>14.104099999999999</v>
      </c>
      <c r="H49" s="145">
        <f t="shared" si="2"/>
        <v>15.023299999999999</v>
      </c>
      <c r="I49" s="145">
        <f t="shared" si="2"/>
        <v>25.108429999999998</v>
      </c>
      <c r="J49" s="145">
        <f t="shared" si="2"/>
        <v>11.715</v>
      </c>
      <c r="K49" s="145">
        <f t="shared" si="2"/>
        <v>15.529799999999998</v>
      </c>
      <c r="L49" s="145">
        <f t="shared" si="2"/>
        <v>29.494399999999999</v>
      </c>
      <c r="M49" s="145">
        <f t="shared" si="2"/>
        <v>3.718</v>
      </c>
      <c r="N49" s="145">
        <f>N19+N22+N25+N28+N31+N34+N37+N40+N43+N46+N16+N13+N10</f>
        <v>0</v>
      </c>
      <c r="O49" s="145">
        <f t="shared" si="2"/>
        <v>256.56774799999999</v>
      </c>
    </row>
    <row r="50" spans="2:15" s="127" customFormat="1" ht="16.5" customHeight="1" x14ac:dyDescent="0.2">
      <c r="B50" s="57"/>
      <c r="C50" s="140"/>
      <c r="D50" s="140"/>
      <c r="E50" s="140"/>
      <c r="F50" s="140"/>
      <c r="G50" s="140"/>
    </row>
    <row r="51" spans="2:15" s="127" customFormat="1" ht="16.5" customHeight="1" x14ac:dyDescent="0.2">
      <c r="B51" s="57"/>
      <c r="C51" s="140"/>
      <c r="D51" s="140"/>
      <c r="E51" s="140"/>
      <c r="F51" s="140"/>
      <c r="G51" s="140"/>
    </row>
    <row r="52" spans="2:15" s="127" customFormat="1" ht="16.5" customHeight="1" x14ac:dyDescent="0.2">
      <c r="B52" s="16" t="s">
        <v>106</v>
      </c>
      <c r="C52" s="140"/>
      <c r="D52" s="140"/>
      <c r="E52" s="140"/>
      <c r="F52" s="140"/>
      <c r="G52" s="140"/>
    </row>
    <row r="53" spans="2:15" s="127" customFormat="1" ht="16.5" customHeight="1" x14ac:dyDescent="0.2">
      <c r="B53" s="57"/>
      <c r="C53" s="140"/>
      <c r="D53" s="140"/>
      <c r="E53" s="140"/>
      <c r="F53" s="140"/>
      <c r="G53" s="140"/>
    </row>
    <row r="54" spans="2:15" s="127" customFormat="1" ht="16.5" customHeight="1" x14ac:dyDescent="0.2">
      <c r="B54" s="128"/>
      <c r="C54" s="140"/>
      <c r="D54" s="140"/>
      <c r="E54" s="140"/>
      <c r="F54" s="140"/>
      <c r="G54" s="140"/>
    </row>
    <row r="55" spans="2:15" s="127" customFormat="1" ht="16.5" customHeight="1" x14ac:dyDescent="0.2">
      <c r="B55" s="57"/>
      <c r="C55" s="140"/>
      <c r="D55" s="140"/>
      <c r="E55" s="140"/>
      <c r="F55" s="140"/>
      <c r="G55" s="140"/>
    </row>
    <row r="56" spans="2:15" s="127" customFormat="1" ht="16.5" customHeight="1" x14ac:dyDescent="0.2">
      <c r="B56" s="57"/>
      <c r="C56" s="140"/>
      <c r="D56" s="140"/>
      <c r="E56" s="140"/>
      <c r="F56" s="140"/>
      <c r="G56" s="140"/>
    </row>
    <row r="57" spans="2:15" s="127" customFormat="1" ht="16.5" customHeight="1" x14ac:dyDescent="0.2">
      <c r="B57" s="128"/>
      <c r="C57" s="140"/>
      <c r="D57" s="140"/>
      <c r="E57" s="140"/>
      <c r="F57" s="140"/>
      <c r="G57" s="140"/>
    </row>
    <row r="58" spans="2:15" s="127" customFormat="1" ht="16.5" customHeight="1" x14ac:dyDescent="0.2">
      <c r="B58" s="57"/>
      <c r="C58" s="140"/>
      <c r="D58" s="140"/>
      <c r="E58" s="140"/>
      <c r="F58" s="140"/>
      <c r="G58" s="140"/>
    </row>
    <row r="59" spans="2:15" s="127" customFormat="1" ht="16.5" customHeight="1" x14ac:dyDescent="0.2">
      <c r="B59" s="128"/>
      <c r="C59" s="140"/>
      <c r="D59" s="140"/>
      <c r="E59" s="140"/>
      <c r="F59" s="140"/>
      <c r="G59" s="140"/>
    </row>
    <row r="60" spans="2:15" ht="16.5" customHeight="1" x14ac:dyDescent="0.2">
      <c r="C60" s="26"/>
      <c r="D60" s="26"/>
      <c r="E60" s="26"/>
      <c r="F60" s="26"/>
      <c r="G60" s="26"/>
    </row>
    <row r="61" spans="2:15" ht="16.5" customHeight="1" x14ac:dyDescent="0.2">
      <c r="B61" s="45"/>
      <c r="C61" s="26"/>
      <c r="D61" s="26"/>
      <c r="E61" s="26"/>
      <c r="F61" s="26"/>
      <c r="G61" s="26"/>
    </row>
    <row r="62" spans="2:15" ht="16.5" customHeight="1" x14ac:dyDescent="0.2">
      <c r="B62" s="45"/>
      <c r="C62" s="26"/>
      <c r="D62" s="26"/>
      <c r="E62" s="26"/>
      <c r="F62" s="26"/>
      <c r="G62" s="26"/>
    </row>
    <row r="63" spans="2:15" ht="16.5" customHeight="1" x14ac:dyDescent="0.2">
      <c r="B63" s="45"/>
      <c r="C63" s="26"/>
      <c r="D63" s="26"/>
      <c r="E63" s="26"/>
      <c r="F63" s="26"/>
      <c r="G63" s="26"/>
    </row>
    <row r="64" spans="2:15" ht="16.5" customHeight="1" x14ac:dyDescent="0.2">
      <c r="B64" s="45"/>
      <c r="C64" s="26"/>
      <c r="D64" s="26"/>
      <c r="E64" s="26"/>
      <c r="F64" s="26"/>
      <c r="G64" s="26"/>
    </row>
    <row r="65" spans="2:7" ht="16.5" customHeight="1" x14ac:dyDescent="0.2">
      <c r="B65" s="45"/>
      <c r="C65" s="26"/>
      <c r="D65" s="26"/>
      <c r="E65" s="26"/>
      <c r="F65" s="26"/>
      <c r="G65" s="26"/>
    </row>
    <row r="66" spans="2:7" ht="16.5" customHeight="1" x14ac:dyDescent="0.2">
      <c r="B66" s="45"/>
      <c r="C66" s="26"/>
      <c r="D66" s="26"/>
      <c r="E66" s="26"/>
      <c r="F66" s="26"/>
      <c r="G66" s="26"/>
    </row>
    <row r="67" spans="2:7" ht="16.5" customHeight="1" x14ac:dyDescent="0.2">
      <c r="B67" s="45"/>
      <c r="C67" s="26"/>
      <c r="D67" s="26"/>
      <c r="E67" s="26"/>
      <c r="F67" s="26"/>
      <c r="G67" s="26"/>
    </row>
    <row r="68" spans="2:7" ht="16.5" customHeight="1" x14ac:dyDescent="0.2">
      <c r="B68" s="45"/>
      <c r="C68" s="26"/>
      <c r="D68" s="26"/>
      <c r="E68" s="26"/>
      <c r="F68" s="26"/>
      <c r="G68" s="26"/>
    </row>
    <row r="69" spans="2:7" ht="16.5" customHeight="1" x14ac:dyDescent="0.2">
      <c r="B69" s="45"/>
      <c r="C69" s="26"/>
      <c r="D69" s="26"/>
      <c r="E69" s="26"/>
      <c r="F69" s="26"/>
      <c r="G69" s="26"/>
    </row>
    <row r="70" spans="2:7" ht="16.5" customHeight="1" x14ac:dyDescent="0.2">
      <c r="B70" s="45"/>
      <c r="C70" s="26"/>
      <c r="D70" s="26"/>
      <c r="E70" s="26"/>
      <c r="F70" s="26"/>
      <c r="G70" s="26"/>
    </row>
    <row r="71" spans="2:7" ht="16.5" customHeight="1" x14ac:dyDescent="0.2">
      <c r="C71" s="26"/>
      <c r="D71" s="26"/>
      <c r="E71" s="26"/>
      <c r="F71" s="26"/>
      <c r="G71" s="26"/>
    </row>
    <row r="72" spans="2:7" ht="16.5" customHeight="1" x14ac:dyDescent="0.2">
      <c r="C72" s="26"/>
      <c r="D72" s="26"/>
      <c r="E72" s="26"/>
      <c r="F72" s="26"/>
      <c r="G72" s="26"/>
    </row>
    <row r="73" spans="2:7" ht="16.5" customHeight="1" x14ac:dyDescent="0.2">
      <c r="C73" s="26"/>
      <c r="D73" s="26"/>
      <c r="E73" s="26"/>
      <c r="F73" s="26"/>
      <c r="G73" s="26"/>
    </row>
    <row r="74" spans="2:7" ht="16.5" customHeight="1" x14ac:dyDescent="0.2">
      <c r="C74" s="26"/>
      <c r="D74" s="26"/>
      <c r="E74" s="26"/>
      <c r="F74" s="26"/>
      <c r="G74" s="26"/>
    </row>
    <row r="75" spans="2:7" ht="16.5" customHeight="1" x14ac:dyDescent="0.2">
      <c r="C75" s="26"/>
      <c r="D75" s="26"/>
      <c r="E75" s="26"/>
      <c r="F75" s="26"/>
      <c r="G75" s="26"/>
    </row>
    <row r="76" spans="2:7" ht="16.5" customHeight="1" x14ac:dyDescent="0.2">
      <c r="C76" s="26"/>
      <c r="D76" s="26"/>
      <c r="E76" s="26"/>
      <c r="F76" s="26"/>
      <c r="G76" s="26"/>
    </row>
    <row r="77" spans="2:7" ht="16.5" customHeight="1" x14ac:dyDescent="0.2">
      <c r="C77" s="26"/>
      <c r="D77" s="26"/>
      <c r="E77" s="26"/>
      <c r="F77" s="26"/>
      <c r="G77" s="26"/>
    </row>
    <row r="78" spans="2:7" ht="16.5" customHeight="1" x14ac:dyDescent="0.2">
      <c r="C78" s="26"/>
      <c r="D78" s="26"/>
      <c r="E78" s="26"/>
      <c r="F78" s="26"/>
      <c r="G78" s="26"/>
    </row>
    <row r="79" spans="2:7" ht="16.5" customHeight="1" x14ac:dyDescent="0.2">
      <c r="C79" s="26"/>
      <c r="D79" s="26"/>
      <c r="E79" s="26"/>
      <c r="F79" s="26"/>
      <c r="G79" s="26"/>
    </row>
    <row r="80" spans="2:7" ht="16.5" customHeight="1" x14ac:dyDescent="0.2">
      <c r="C80" s="26"/>
      <c r="D80" s="26"/>
      <c r="E80" s="26"/>
      <c r="F80" s="26"/>
      <c r="G80" s="26"/>
    </row>
    <row r="81" spans="3:7" ht="16.5" customHeight="1" x14ac:dyDescent="0.2">
      <c r="C81" s="26"/>
      <c r="D81" s="26"/>
      <c r="E81" s="26"/>
      <c r="F81" s="26"/>
      <c r="G81" s="26"/>
    </row>
    <row r="82" spans="3:7" ht="16.5" customHeight="1" x14ac:dyDescent="0.2">
      <c r="C82" s="26"/>
      <c r="D82" s="26"/>
      <c r="E82" s="26"/>
      <c r="F82" s="26"/>
      <c r="G82" s="26"/>
    </row>
    <row r="83" spans="3:7" ht="16.5" customHeight="1" x14ac:dyDescent="0.2">
      <c r="C83" s="26"/>
      <c r="D83" s="26"/>
      <c r="E83" s="26"/>
      <c r="F83" s="26"/>
      <c r="G83" s="26"/>
    </row>
    <row r="84" spans="3:7" ht="16.5" customHeight="1" x14ac:dyDescent="0.2">
      <c r="C84" s="26"/>
      <c r="D84" s="26"/>
      <c r="E84" s="26"/>
      <c r="F84" s="26"/>
      <c r="G84" s="26"/>
    </row>
    <row r="85" spans="3:7" ht="16.5" customHeight="1" x14ac:dyDescent="0.2">
      <c r="C85" s="26"/>
      <c r="D85" s="26"/>
      <c r="E85" s="26"/>
      <c r="F85" s="26"/>
      <c r="G85" s="26"/>
    </row>
    <row r="86" spans="3:7" ht="16.5" customHeight="1" x14ac:dyDescent="0.2">
      <c r="C86" s="26"/>
      <c r="D86" s="26"/>
      <c r="E86" s="26"/>
      <c r="F86" s="26"/>
      <c r="G86" s="26"/>
    </row>
    <row r="87" spans="3:7" ht="16.5" customHeight="1" x14ac:dyDescent="0.2">
      <c r="C87" s="26"/>
      <c r="D87" s="26"/>
      <c r="E87" s="26"/>
      <c r="F87" s="26"/>
      <c r="G87" s="26"/>
    </row>
    <row r="88" spans="3:7" ht="16.5" customHeight="1" x14ac:dyDescent="0.2">
      <c r="C88" s="26"/>
      <c r="D88" s="26"/>
      <c r="E88" s="26"/>
      <c r="F88" s="26"/>
      <c r="G88" s="26"/>
    </row>
    <row r="89" spans="3:7" ht="16.5" customHeight="1" x14ac:dyDescent="0.2">
      <c r="C89" s="26"/>
      <c r="D89" s="26"/>
      <c r="E89" s="26"/>
      <c r="F89" s="26"/>
      <c r="G89" s="26"/>
    </row>
    <row r="90" spans="3:7" ht="16.5" customHeight="1" x14ac:dyDescent="0.2">
      <c r="C90" s="26"/>
      <c r="D90" s="26"/>
      <c r="E90" s="26"/>
      <c r="F90" s="26"/>
      <c r="G90" s="26"/>
    </row>
    <row r="91" spans="3:7" ht="16.5" customHeight="1" x14ac:dyDescent="0.2">
      <c r="C91" s="26"/>
      <c r="D91" s="26"/>
      <c r="E91" s="26"/>
      <c r="F91" s="26"/>
      <c r="G91" s="26"/>
    </row>
    <row r="92" spans="3:7" ht="16.5" customHeight="1" x14ac:dyDescent="0.2">
      <c r="C92" s="26"/>
      <c r="D92" s="26"/>
      <c r="E92" s="26"/>
      <c r="F92" s="26"/>
      <c r="G92" s="26"/>
    </row>
    <row r="93" spans="3:7" ht="16.5" customHeight="1" x14ac:dyDescent="0.2">
      <c r="C93" s="26"/>
      <c r="D93" s="26"/>
      <c r="E93" s="26"/>
      <c r="F93" s="26"/>
      <c r="G93" s="26"/>
    </row>
    <row r="94" spans="3:7" ht="16.5" customHeight="1" x14ac:dyDescent="0.2">
      <c r="C94" s="26"/>
      <c r="D94" s="26"/>
      <c r="E94" s="26"/>
      <c r="F94" s="26"/>
      <c r="G94" s="26"/>
    </row>
    <row r="95" spans="3:7" ht="16.5" customHeight="1" x14ac:dyDescent="0.2">
      <c r="C95" s="26"/>
      <c r="D95" s="26"/>
      <c r="E95" s="26"/>
      <c r="F95" s="26"/>
      <c r="G95" s="26"/>
    </row>
    <row r="96" spans="3:7" ht="16.5" customHeight="1" x14ac:dyDescent="0.2">
      <c r="C96" s="26"/>
      <c r="D96" s="26"/>
      <c r="E96" s="26"/>
      <c r="F96" s="26"/>
      <c r="G96" s="26"/>
    </row>
    <row r="97" spans="3:7" ht="16.5" customHeight="1" x14ac:dyDescent="0.2">
      <c r="C97" s="26"/>
      <c r="D97" s="26"/>
      <c r="E97" s="26"/>
      <c r="F97" s="26"/>
      <c r="G97" s="26"/>
    </row>
    <row r="98" spans="3:7" ht="16.5" customHeight="1" x14ac:dyDescent="0.2">
      <c r="C98" s="26"/>
      <c r="D98" s="26"/>
      <c r="E98" s="26"/>
      <c r="F98" s="26"/>
      <c r="G98" s="26"/>
    </row>
    <row r="99" spans="3:7" ht="16.5" customHeight="1" x14ac:dyDescent="0.2">
      <c r="C99" s="26"/>
      <c r="D99" s="26"/>
      <c r="E99" s="26"/>
      <c r="F99" s="26"/>
      <c r="G99" s="26"/>
    </row>
    <row r="100" spans="3:7" ht="16.5" customHeight="1" x14ac:dyDescent="0.2">
      <c r="C100" s="26"/>
      <c r="D100" s="26"/>
      <c r="E100" s="26"/>
      <c r="F100" s="26"/>
      <c r="G100" s="26"/>
    </row>
    <row r="101" spans="3:7" ht="16.5" customHeight="1" x14ac:dyDescent="0.2">
      <c r="C101" s="26"/>
      <c r="D101" s="26"/>
      <c r="E101" s="26"/>
      <c r="F101" s="26"/>
      <c r="G101" s="26"/>
    </row>
    <row r="102" spans="3:7" ht="16.5" customHeight="1" x14ac:dyDescent="0.2">
      <c r="C102" s="26"/>
      <c r="D102" s="26"/>
      <c r="E102" s="26"/>
      <c r="F102" s="26"/>
      <c r="G102" s="26"/>
    </row>
    <row r="103" spans="3:7" ht="16.5" customHeight="1" x14ac:dyDescent="0.2">
      <c r="C103" s="26"/>
      <c r="D103" s="26"/>
      <c r="E103" s="26"/>
      <c r="F103" s="26"/>
      <c r="G103" s="26"/>
    </row>
    <row r="104" spans="3:7" ht="16.5" customHeight="1" x14ac:dyDescent="0.2">
      <c r="C104" s="26"/>
      <c r="D104" s="26"/>
      <c r="E104" s="26"/>
      <c r="F104" s="26"/>
      <c r="G104" s="26"/>
    </row>
    <row r="105" spans="3:7" ht="16.5" customHeight="1" x14ac:dyDescent="0.2">
      <c r="C105" s="26"/>
      <c r="D105" s="26"/>
      <c r="E105" s="26"/>
      <c r="F105" s="26"/>
      <c r="G105" s="26"/>
    </row>
    <row r="106" spans="3:7" ht="16.5" customHeight="1" x14ac:dyDescent="0.2">
      <c r="C106" s="26"/>
      <c r="D106" s="26"/>
      <c r="E106" s="26"/>
      <c r="F106" s="26"/>
      <c r="G106" s="26"/>
    </row>
    <row r="107" spans="3:7" ht="16.5" customHeight="1" x14ac:dyDescent="0.2">
      <c r="C107" s="26"/>
      <c r="D107" s="26"/>
      <c r="E107" s="26"/>
      <c r="F107" s="26"/>
      <c r="G107" s="26"/>
    </row>
    <row r="108" spans="3:7" ht="16.5" customHeight="1" x14ac:dyDescent="0.2">
      <c r="C108" s="26"/>
      <c r="D108" s="26"/>
      <c r="E108" s="26"/>
      <c r="F108" s="26"/>
      <c r="G108" s="26"/>
    </row>
    <row r="109" spans="3:7" ht="16.5" customHeight="1" x14ac:dyDescent="0.2">
      <c r="C109" s="26"/>
      <c r="D109" s="26"/>
      <c r="E109" s="26"/>
      <c r="F109" s="26"/>
      <c r="G109" s="26"/>
    </row>
    <row r="110" spans="3:7" ht="16.5" customHeight="1" x14ac:dyDescent="0.2">
      <c r="C110" s="26"/>
      <c r="D110" s="26"/>
      <c r="E110" s="26"/>
      <c r="F110" s="26"/>
      <c r="G110" s="26"/>
    </row>
    <row r="111" spans="3:7" ht="16.5" customHeight="1" x14ac:dyDescent="0.2">
      <c r="C111" s="26"/>
      <c r="D111" s="26"/>
      <c r="E111" s="26"/>
      <c r="F111" s="26"/>
      <c r="G111" s="26"/>
    </row>
    <row r="112" spans="3:7" ht="16.5" customHeight="1" x14ac:dyDescent="0.2">
      <c r="C112" s="26"/>
      <c r="D112" s="26"/>
      <c r="E112" s="26"/>
      <c r="F112" s="26"/>
      <c r="G112" s="26"/>
    </row>
    <row r="113" spans="3:7" ht="16.5" customHeight="1" x14ac:dyDescent="0.2">
      <c r="C113" s="26"/>
      <c r="D113" s="26"/>
      <c r="E113" s="26"/>
      <c r="F113" s="26"/>
      <c r="G113" s="26"/>
    </row>
    <row r="114" spans="3:7" ht="16.5" customHeight="1" x14ac:dyDescent="0.2">
      <c r="C114" s="26"/>
      <c r="D114" s="26"/>
      <c r="E114" s="26"/>
      <c r="F114" s="26"/>
      <c r="G114" s="26"/>
    </row>
    <row r="115" spans="3:7" ht="16.5" customHeight="1" x14ac:dyDescent="0.2">
      <c r="C115" s="26"/>
      <c r="D115" s="26"/>
      <c r="E115" s="26"/>
      <c r="F115" s="26"/>
      <c r="G115" s="26"/>
    </row>
    <row r="116" spans="3:7" ht="16.5" customHeight="1" x14ac:dyDescent="0.2">
      <c r="C116" s="26"/>
      <c r="D116" s="26"/>
      <c r="E116" s="26"/>
      <c r="F116" s="26"/>
      <c r="G116" s="26"/>
    </row>
    <row r="117" spans="3:7" ht="16.5" customHeight="1" x14ac:dyDescent="0.2">
      <c r="C117" s="26"/>
      <c r="D117" s="26"/>
      <c r="E117" s="26"/>
      <c r="F117" s="26"/>
      <c r="G117" s="26"/>
    </row>
    <row r="118" spans="3:7" ht="16.5" customHeight="1" x14ac:dyDescent="0.2">
      <c r="C118" s="26"/>
      <c r="D118" s="26"/>
      <c r="E118" s="26"/>
      <c r="F118" s="26"/>
      <c r="G118" s="26"/>
    </row>
    <row r="119" spans="3:7" ht="16.5" customHeight="1" x14ac:dyDescent="0.2">
      <c r="C119" s="26"/>
      <c r="D119" s="26"/>
      <c r="E119" s="26"/>
      <c r="F119" s="26"/>
      <c r="G119" s="26"/>
    </row>
    <row r="120" spans="3:7" ht="16.5" customHeight="1" x14ac:dyDescent="0.2">
      <c r="C120" s="26"/>
      <c r="D120" s="26"/>
      <c r="E120" s="26"/>
      <c r="F120" s="26"/>
      <c r="G120" s="26"/>
    </row>
    <row r="121" spans="3:7" ht="16.5" customHeight="1" x14ac:dyDescent="0.2">
      <c r="C121" s="26"/>
      <c r="D121" s="26"/>
      <c r="E121" s="26"/>
      <c r="F121" s="26"/>
      <c r="G121" s="26"/>
    </row>
    <row r="122" spans="3:7" ht="16.5" customHeight="1" x14ac:dyDescent="0.2">
      <c r="C122" s="26"/>
      <c r="D122" s="26"/>
      <c r="E122" s="26"/>
      <c r="F122" s="26"/>
      <c r="G122" s="26"/>
    </row>
    <row r="123" spans="3:7" ht="16.5" customHeight="1" x14ac:dyDescent="0.2">
      <c r="C123" s="26"/>
      <c r="D123" s="26"/>
      <c r="E123" s="26"/>
      <c r="F123" s="26"/>
      <c r="G123" s="26"/>
    </row>
    <row r="124" spans="3:7" ht="16.5" customHeight="1" x14ac:dyDescent="0.2">
      <c r="C124" s="26"/>
      <c r="D124" s="26"/>
      <c r="E124" s="26"/>
      <c r="F124" s="26"/>
      <c r="G124" s="26"/>
    </row>
    <row r="125" spans="3:7" ht="16.5" customHeight="1" x14ac:dyDescent="0.2">
      <c r="C125" s="26"/>
      <c r="D125" s="26"/>
      <c r="E125" s="26"/>
      <c r="F125" s="26"/>
      <c r="G125" s="26"/>
    </row>
    <row r="126" spans="3:7" ht="16.5" customHeight="1" x14ac:dyDescent="0.2">
      <c r="C126" s="26"/>
      <c r="D126" s="26"/>
      <c r="E126" s="26"/>
      <c r="F126" s="26"/>
      <c r="G126" s="26"/>
    </row>
    <row r="127" spans="3:7" ht="16.5" customHeight="1" x14ac:dyDescent="0.2">
      <c r="C127" s="26"/>
      <c r="D127" s="26"/>
      <c r="E127" s="26"/>
      <c r="F127" s="26"/>
      <c r="G127" s="26"/>
    </row>
    <row r="128" spans="3:7" ht="16.5" customHeight="1" x14ac:dyDescent="0.2">
      <c r="C128" s="26"/>
      <c r="D128" s="26"/>
      <c r="E128" s="26"/>
      <c r="F128" s="26"/>
      <c r="G128" s="26"/>
    </row>
    <row r="129" spans="3:7" ht="16.5" customHeight="1" x14ac:dyDescent="0.2">
      <c r="C129" s="26"/>
      <c r="D129" s="26"/>
      <c r="E129" s="26"/>
      <c r="F129" s="26"/>
      <c r="G129" s="26"/>
    </row>
    <row r="130" spans="3:7" ht="16.5" customHeight="1" x14ac:dyDescent="0.2">
      <c r="C130" s="26"/>
      <c r="D130" s="26"/>
      <c r="E130" s="26"/>
      <c r="F130" s="26"/>
      <c r="G130" s="26"/>
    </row>
    <row r="131" spans="3:7" ht="16.5" customHeight="1" x14ac:dyDescent="0.2">
      <c r="C131" s="26"/>
      <c r="D131" s="26"/>
      <c r="E131" s="26"/>
      <c r="F131" s="26"/>
      <c r="G131" s="26"/>
    </row>
    <row r="132" spans="3:7" ht="16.5" customHeight="1" x14ac:dyDescent="0.2">
      <c r="C132" s="26"/>
      <c r="D132" s="26"/>
      <c r="E132" s="26"/>
      <c r="F132" s="26"/>
      <c r="G132" s="26"/>
    </row>
    <row r="133" spans="3:7" ht="16.5" customHeight="1" x14ac:dyDescent="0.2">
      <c r="C133" s="26"/>
      <c r="D133" s="26"/>
      <c r="E133" s="26"/>
      <c r="F133" s="26"/>
      <c r="G133" s="26"/>
    </row>
    <row r="134" spans="3:7" ht="16.5" customHeight="1" x14ac:dyDescent="0.2">
      <c r="C134" s="26"/>
      <c r="D134" s="26"/>
      <c r="E134" s="26"/>
      <c r="F134" s="26"/>
      <c r="G134" s="26"/>
    </row>
    <row r="135" spans="3:7" ht="16.5" customHeight="1" x14ac:dyDescent="0.2">
      <c r="C135" s="26"/>
      <c r="D135" s="26"/>
      <c r="E135" s="26"/>
      <c r="F135" s="26"/>
      <c r="G135" s="26"/>
    </row>
    <row r="136" spans="3:7" ht="16.5" customHeight="1" x14ac:dyDescent="0.2">
      <c r="C136" s="26"/>
      <c r="D136" s="26"/>
      <c r="E136" s="26"/>
      <c r="F136" s="26"/>
      <c r="G136" s="26"/>
    </row>
    <row r="137" spans="3:7" ht="16.5" customHeight="1" x14ac:dyDescent="0.2">
      <c r="C137" s="26"/>
      <c r="D137" s="26"/>
      <c r="E137" s="26"/>
      <c r="F137" s="26"/>
      <c r="G137" s="26"/>
    </row>
    <row r="138" spans="3:7" ht="16.5" customHeight="1" x14ac:dyDescent="0.2">
      <c r="C138" s="26"/>
      <c r="D138" s="26"/>
      <c r="E138" s="26"/>
      <c r="F138" s="26"/>
      <c r="G138" s="26"/>
    </row>
    <row r="139" spans="3:7" ht="16.5" customHeight="1" x14ac:dyDescent="0.2">
      <c r="C139" s="26"/>
      <c r="D139" s="26"/>
      <c r="E139" s="26"/>
      <c r="F139" s="26"/>
      <c r="G139" s="26"/>
    </row>
    <row r="140" spans="3:7" ht="16.5" customHeight="1" x14ac:dyDescent="0.2">
      <c r="C140" s="26"/>
      <c r="D140" s="26"/>
      <c r="E140" s="26"/>
      <c r="F140" s="26"/>
      <c r="G140" s="26"/>
    </row>
    <row r="141" spans="3:7" ht="16.5" customHeight="1" x14ac:dyDescent="0.2">
      <c r="C141" s="26"/>
      <c r="D141" s="26"/>
      <c r="E141" s="26"/>
      <c r="F141" s="26"/>
      <c r="G141" s="26"/>
    </row>
    <row r="142" spans="3:7" ht="16.5" customHeight="1" x14ac:dyDescent="0.2">
      <c r="C142" s="26"/>
      <c r="D142" s="26"/>
      <c r="E142" s="26"/>
      <c r="F142" s="26"/>
      <c r="G142" s="26"/>
    </row>
    <row r="143" spans="3:7" ht="16.5" customHeight="1" x14ac:dyDescent="0.2">
      <c r="C143" s="26"/>
      <c r="D143" s="26"/>
      <c r="E143" s="26"/>
      <c r="F143" s="26"/>
      <c r="G143" s="26"/>
    </row>
    <row r="144" spans="3:7" ht="16.5" customHeight="1" x14ac:dyDescent="0.2">
      <c r="C144" s="26"/>
      <c r="D144" s="26"/>
      <c r="E144" s="26"/>
      <c r="F144" s="26"/>
      <c r="G144" s="26"/>
    </row>
    <row r="145" spans="3:7" ht="16.5" customHeight="1" x14ac:dyDescent="0.2">
      <c r="C145" s="26"/>
      <c r="D145" s="26"/>
      <c r="E145" s="26"/>
      <c r="F145" s="26"/>
      <c r="G145" s="26"/>
    </row>
    <row r="146" spans="3:7" ht="16.5" customHeight="1" x14ac:dyDescent="0.2">
      <c r="C146" s="26"/>
      <c r="D146" s="26"/>
      <c r="E146" s="26"/>
      <c r="F146" s="26"/>
      <c r="G146" s="26"/>
    </row>
    <row r="147" spans="3:7" ht="16.5" customHeight="1" x14ac:dyDescent="0.2">
      <c r="C147" s="26"/>
      <c r="D147" s="26"/>
      <c r="E147" s="26"/>
      <c r="F147" s="26"/>
      <c r="G147" s="26"/>
    </row>
    <row r="148" spans="3:7" ht="16.5" customHeight="1" x14ac:dyDescent="0.2">
      <c r="C148" s="26"/>
      <c r="D148" s="26"/>
      <c r="E148" s="26"/>
      <c r="F148" s="26"/>
      <c r="G148" s="26"/>
    </row>
    <row r="149" spans="3:7" ht="16.5" customHeight="1" x14ac:dyDescent="0.2">
      <c r="C149" s="26"/>
      <c r="D149" s="26"/>
      <c r="E149" s="26"/>
      <c r="F149" s="26"/>
      <c r="G149" s="26"/>
    </row>
    <row r="150" spans="3:7" ht="16.5" customHeight="1" x14ac:dyDescent="0.2">
      <c r="C150" s="26"/>
      <c r="D150" s="26"/>
      <c r="E150" s="26"/>
      <c r="F150" s="26"/>
      <c r="G150" s="26"/>
    </row>
    <row r="151" spans="3:7" ht="16.5" customHeight="1" x14ac:dyDescent="0.2">
      <c r="C151" s="26"/>
      <c r="D151" s="26"/>
      <c r="E151" s="26"/>
      <c r="F151" s="26"/>
      <c r="G151" s="26"/>
    </row>
    <row r="152" spans="3:7" ht="16.5" customHeight="1" x14ac:dyDescent="0.2">
      <c r="C152" s="26"/>
      <c r="D152" s="26"/>
      <c r="E152" s="26"/>
      <c r="F152" s="26"/>
      <c r="G152" s="26"/>
    </row>
    <row r="153" spans="3:7" ht="16.5" customHeight="1" x14ac:dyDescent="0.2">
      <c r="C153" s="26"/>
      <c r="D153" s="26"/>
      <c r="E153" s="26"/>
      <c r="F153" s="26"/>
      <c r="G153" s="26"/>
    </row>
    <row r="154" spans="3:7" ht="16.5" customHeight="1" x14ac:dyDescent="0.2">
      <c r="C154" s="26"/>
      <c r="D154" s="26"/>
      <c r="E154" s="26"/>
      <c r="F154" s="26"/>
      <c r="G154" s="26"/>
    </row>
    <row r="155" spans="3:7" ht="16.5" customHeight="1" x14ac:dyDescent="0.2">
      <c r="C155" s="26"/>
      <c r="D155" s="26"/>
      <c r="E155" s="26"/>
      <c r="F155" s="26"/>
      <c r="G155" s="26"/>
    </row>
    <row r="156" spans="3:7" ht="16.5" customHeight="1" x14ac:dyDescent="0.2">
      <c r="C156" s="26"/>
      <c r="D156" s="26"/>
      <c r="E156" s="26"/>
      <c r="F156" s="26"/>
      <c r="G156" s="26"/>
    </row>
    <row r="157" spans="3:7" ht="16.5" customHeight="1" x14ac:dyDescent="0.2">
      <c r="C157" s="26"/>
      <c r="D157" s="26"/>
      <c r="E157" s="26"/>
      <c r="F157" s="26"/>
      <c r="G157" s="26"/>
    </row>
    <row r="158" spans="3:7" ht="16.5" customHeight="1" x14ac:dyDescent="0.2">
      <c r="C158" s="26"/>
      <c r="D158" s="26"/>
      <c r="E158" s="26"/>
      <c r="F158" s="26"/>
      <c r="G158" s="26"/>
    </row>
    <row r="159" spans="3:7" ht="16.5" customHeight="1" x14ac:dyDescent="0.2">
      <c r="C159" s="26"/>
      <c r="D159" s="26"/>
      <c r="E159" s="26"/>
      <c r="F159" s="26"/>
      <c r="G159" s="26"/>
    </row>
    <row r="160" spans="3:7" ht="16.5" customHeight="1" x14ac:dyDescent="0.2">
      <c r="C160" s="26"/>
      <c r="D160" s="26"/>
      <c r="E160" s="26"/>
      <c r="F160" s="26"/>
      <c r="G160" s="26"/>
    </row>
    <row r="161" spans="3:7" ht="16.5" customHeight="1" x14ac:dyDescent="0.2">
      <c r="C161" s="26"/>
      <c r="D161" s="26"/>
      <c r="E161" s="26"/>
      <c r="F161" s="26"/>
      <c r="G161" s="26"/>
    </row>
    <row r="162" spans="3:7" ht="16.5" customHeight="1" x14ac:dyDescent="0.2">
      <c r="C162" s="26"/>
      <c r="D162" s="26"/>
      <c r="E162" s="26"/>
      <c r="F162" s="26"/>
      <c r="G162" s="26"/>
    </row>
    <row r="163" spans="3:7" ht="16.5" customHeight="1" x14ac:dyDescent="0.2">
      <c r="C163" s="26"/>
      <c r="D163" s="26"/>
      <c r="E163" s="26"/>
      <c r="F163" s="26"/>
      <c r="G163" s="26"/>
    </row>
    <row r="164" spans="3:7" ht="16.5" customHeight="1" x14ac:dyDescent="0.2">
      <c r="C164" s="26"/>
      <c r="D164" s="26"/>
      <c r="E164" s="26"/>
      <c r="F164" s="26"/>
      <c r="G164" s="26"/>
    </row>
    <row r="165" spans="3:7" ht="16.5" customHeight="1" x14ac:dyDescent="0.2">
      <c r="C165" s="26"/>
      <c r="D165" s="26"/>
      <c r="E165" s="26"/>
      <c r="F165" s="26"/>
      <c r="G165" s="26"/>
    </row>
    <row r="166" spans="3:7" ht="16.5" customHeight="1" x14ac:dyDescent="0.2">
      <c r="C166" s="26"/>
      <c r="D166" s="26"/>
      <c r="E166" s="26"/>
      <c r="F166" s="26"/>
      <c r="G166" s="26"/>
    </row>
    <row r="167" spans="3:7" ht="16.5" customHeight="1" x14ac:dyDescent="0.2">
      <c r="C167" s="26"/>
      <c r="D167" s="26"/>
      <c r="E167" s="26"/>
      <c r="F167" s="26"/>
      <c r="G167" s="26"/>
    </row>
    <row r="168" spans="3:7" ht="16.5" customHeight="1" x14ac:dyDescent="0.2">
      <c r="C168" s="26"/>
      <c r="D168" s="26"/>
      <c r="E168" s="26"/>
      <c r="F168" s="26"/>
      <c r="G168" s="26"/>
    </row>
    <row r="169" spans="3:7" ht="16.5" customHeight="1" x14ac:dyDescent="0.2">
      <c r="C169" s="26"/>
      <c r="D169" s="26"/>
      <c r="E169" s="26"/>
      <c r="F169" s="26"/>
      <c r="G169" s="26"/>
    </row>
    <row r="170" spans="3:7" ht="16.5" customHeight="1" x14ac:dyDescent="0.2">
      <c r="C170" s="26"/>
      <c r="D170" s="26"/>
      <c r="E170" s="26"/>
      <c r="F170" s="26"/>
      <c r="G170" s="26"/>
    </row>
    <row r="171" spans="3:7" ht="16.5" customHeight="1" x14ac:dyDescent="0.2">
      <c r="C171" s="26"/>
      <c r="D171" s="26"/>
      <c r="E171" s="26"/>
      <c r="F171" s="26"/>
      <c r="G171" s="26"/>
    </row>
    <row r="172" spans="3:7" ht="16.5" customHeight="1" x14ac:dyDescent="0.2">
      <c r="C172" s="26"/>
      <c r="D172" s="26"/>
      <c r="E172" s="26"/>
      <c r="F172" s="26"/>
      <c r="G172" s="26"/>
    </row>
    <row r="173" spans="3:7" ht="16.5" customHeight="1" x14ac:dyDescent="0.2">
      <c r="C173" s="26"/>
      <c r="D173" s="26"/>
      <c r="E173" s="26"/>
      <c r="F173" s="26"/>
      <c r="G173" s="26"/>
    </row>
    <row r="174" spans="3:7" ht="16.5" customHeight="1" x14ac:dyDescent="0.2">
      <c r="C174" s="26"/>
      <c r="D174" s="26"/>
      <c r="E174" s="26"/>
      <c r="F174" s="26"/>
      <c r="G174" s="26"/>
    </row>
    <row r="175" spans="3:7" ht="16.5" customHeight="1" x14ac:dyDescent="0.2">
      <c r="C175" s="26"/>
      <c r="D175" s="26"/>
      <c r="E175" s="26"/>
      <c r="F175" s="26"/>
      <c r="G175" s="26"/>
    </row>
    <row r="176" spans="3:7" ht="16.5" customHeight="1" x14ac:dyDescent="0.2">
      <c r="C176" s="26"/>
      <c r="D176" s="26"/>
      <c r="E176" s="26"/>
      <c r="F176" s="26"/>
      <c r="G176" s="26"/>
    </row>
    <row r="177" spans="3:7" ht="16.5" customHeight="1" x14ac:dyDescent="0.2">
      <c r="C177" s="26"/>
      <c r="D177" s="26"/>
      <c r="E177" s="26"/>
      <c r="F177" s="26"/>
      <c r="G177" s="26"/>
    </row>
    <row r="178" spans="3:7" ht="16.5" customHeight="1" x14ac:dyDescent="0.2">
      <c r="C178" s="26"/>
      <c r="D178" s="26"/>
      <c r="E178" s="26"/>
      <c r="F178" s="26"/>
      <c r="G178" s="26"/>
    </row>
    <row r="179" spans="3:7" ht="16.5" customHeight="1" x14ac:dyDescent="0.2">
      <c r="C179" s="26"/>
      <c r="D179" s="26"/>
      <c r="E179" s="26"/>
      <c r="F179" s="26"/>
      <c r="G179" s="26"/>
    </row>
    <row r="180" spans="3:7" ht="16.5" customHeight="1" x14ac:dyDescent="0.2">
      <c r="C180" s="26"/>
      <c r="D180" s="26"/>
      <c r="E180" s="26"/>
      <c r="F180" s="26"/>
      <c r="G180" s="26"/>
    </row>
    <row r="181" spans="3:7" ht="16.5" customHeight="1" x14ac:dyDescent="0.2">
      <c r="C181" s="26"/>
      <c r="D181" s="26"/>
      <c r="E181" s="26"/>
      <c r="F181" s="26"/>
      <c r="G181" s="26"/>
    </row>
    <row r="182" spans="3:7" ht="16.5" customHeight="1" x14ac:dyDescent="0.2">
      <c r="C182" s="26"/>
      <c r="D182" s="26"/>
      <c r="E182" s="26"/>
      <c r="F182" s="26"/>
      <c r="G182" s="26"/>
    </row>
    <row r="183" spans="3:7" ht="16.5" customHeight="1" x14ac:dyDescent="0.2">
      <c r="C183" s="26"/>
      <c r="D183" s="26"/>
      <c r="E183" s="26"/>
      <c r="F183" s="26"/>
      <c r="G183" s="26"/>
    </row>
    <row r="184" spans="3:7" ht="16.5" customHeight="1" x14ac:dyDescent="0.2">
      <c r="C184" s="26"/>
      <c r="D184" s="26"/>
      <c r="E184" s="26"/>
      <c r="F184" s="26"/>
      <c r="G184" s="26"/>
    </row>
    <row r="185" spans="3:7" ht="16.5" customHeight="1" x14ac:dyDescent="0.2">
      <c r="C185" s="26"/>
      <c r="D185" s="26"/>
      <c r="E185" s="26"/>
      <c r="F185" s="26"/>
      <c r="G185" s="26"/>
    </row>
    <row r="186" spans="3:7" ht="16.5" customHeight="1" x14ac:dyDescent="0.2">
      <c r="C186" s="26"/>
      <c r="D186" s="26"/>
      <c r="E186" s="26"/>
      <c r="F186" s="26"/>
      <c r="G186" s="26"/>
    </row>
    <row r="187" spans="3:7" ht="16.5" customHeight="1" x14ac:dyDescent="0.2">
      <c r="C187" s="26"/>
      <c r="D187" s="26"/>
      <c r="E187" s="26"/>
      <c r="F187" s="26"/>
      <c r="G187" s="26"/>
    </row>
    <row r="188" spans="3:7" ht="16.5" customHeight="1" x14ac:dyDescent="0.2">
      <c r="C188" s="26"/>
      <c r="D188" s="26"/>
      <c r="E188" s="26"/>
      <c r="F188" s="26"/>
      <c r="G188" s="26"/>
    </row>
    <row r="189" spans="3:7" ht="16.5" customHeight="1" x14ac:dyDescent="0.2">
      <c r="C189" s="26"/>
      <c r="D189" s="26"/>
      <c r="E189" s="26"/>
      <c r="F189" s="26"/>
      <c r="G189" s="26"/>
    </row>
    <row r="190" spans="3:7" ht="16.5" customHeight="1" x14ac:dyDescent="0.2">
      <c r="C190" s="26"/>
      <c r="D190" s="26"/>
      <c r="E190" s="26"/>
      <c r="F190" s="26"/>
      <c r="G190" s="26"/>
    </row>
    <row r="191" spans="3:7" ht="16.5" customHeight="1" x14ac:dyDescent="0.2">
      <c r="C191" s="26"/>
      <c r="D191" s="26"/>
      <c r="E191" s="26"/>
      <c r="F191" s="26"/>
      <c r="G191" s="26"/>
    </row>
    <row r="192" spans="3:7" ht="16.5" customHeight="1" x14ac:dyDescent="0.2">
      <c r="C192" s="26"/>
      <c r="D192" s="26"/>
      <c r="E192" s="26"/>
      <c r="F192" s="26"/>
      <c r="G192" s="26"/>
    </row>
    <row r="193" spans="3:7" ht="16.5" customHeight="1" x14ac:dyDescent="0.2">
      <c r="C193" s="26"/>
      <c r="D193" s="26"/>
      <c r="E193" s="26"/>
      <c r="F193" s="26"/>
      <c r="G193" s="26"/>
    </row>
    <row r="194" spans="3:7" ht="16.5" customHeight="1" x14ac:dyDescent="0.2">
      <c r="C194" s="26"/>
      <c r="D194" s="26"/>
      <c r="E194" s="26"/>
      <c r="F194" s="26"/>
      <c r="G194" s="26"/>
    </row>
    <row r="195" spans="3:7" ht="16.5" customHeight="1" x14ac:dyDescent="0.2">
      <c r="C195" s="26"/>
      <c r="D195" s="26"/>
      <c r="E195" s="26"/>
      <c r="F195" s="26"/>
      <c r="G195" s="26"/>
    </row>
    <row r="196" spans="3:7" ht="16.5" customHeight="1" x14ac:dyDescent="0.2">
      <c r="C196" s="26"/>
      <c r="D196" s="26"/>
      <c r="E196" s="26"/>
      <c r="F196" s="26"/>
      <c r="G196" s="26"/>
    </row>
    <row r="197" spans="3:7" ht="16.5" customHeight="1" x14ac:dyDescent="0.2">
      <c r="C197" s="26"/>
      <c r="D197" s="26"/>
      <c r="E197" s="26"/>
      <c r="F197" s="26"/>
      <c r="G197" s="26"/>
    </row>
    <row r="198" spans="3:7" ht="16.5" customHeight="1" x14ac:dyDescent="0.2">
      <c r="C198" s="26"/>
      <c r="D198" s="26"/>
      <c r="E198" s="26"/>
      <c r="F198" s="26"/>
      <c r="G198" s="26"/>
    </row>
    <row r="199" spans="3:7" ht="16.5" customHeight="1" x14ac:dyDescent="0.2">
      <c r="C199" s="26"/>
      <c r="D199" s="26"/>
      <c r="E199" s="26"/>
      <c r="F199" s="26"/>
      <c r="G199" s="26"/>
    </row>
    <row r="200" spans="3:7" ht="16.5" customHeight="1" x14ac:dyDescent="0.2">
      <c r="C200" s="26"/>
      <c r="D200" s="26"/>
      <c r="E200" s="26"/>
      <c r="F200" s="26"/>
      <c r="G200" s="26"/>
    </row>
    <row r="201" spans="3:7" ht="16.5" customHeight="1" x14ac:dyDescent="0.2">
      <c r="C201" s="26"/>
      <c r="D201" s="26"/>
      <c r="E201" s="26"/>
      <c r="F201" s="26"/>
      <c r="G201" s="26"/>
    </row>
    <row r="202" spans="3:7" ht="16.5" customHeight="1" x14ac:dyDescent="0.2">
      <c r="C202" s="26"/>
      <c r="D202" s="26"/>
      <c r="E202" s="26"/>
      <c r="F202" s="26"/>
      <c r="G202" s="26"/>
    </row>
    <row r="203" spans="3:7" ht="16.5" customHeight="1" x14ac:dyDescent="0.2">
      <c r="C203" s="26"/>
      <c r="D203" s="26"/>
      <c r="E203" s="26"/>
      <c r="F203" s="26"/>
      <c r="G203" s="26"/>
    </row>
    <row r="204" spans="3:7" ht="16.5" customHeight="1" x14ac:dyDescent="0.2">
      <c r="C204" s="26"/>
      <c r="D204" s="26"/>
      <c r="E204" s="26"/>
      <c r="F204" s="26"/>
      <c r="G204" s="26"/>
    </row>
    <row r="205" spans="3:7" ht="16.5" customHeight="1" x14ac:dyDescent="0.2">
      <c r="C205" s="26"/>
      <c r="D205" s="26"/>
      <c r="E205" s="26"/>
      <c r="F205" s="26"/>
      <c r="G205" s="26"/>
    </row>
    <row r="206" spans="3:7" ht="16.5" customHeight="1" x14ac:dyDescent="0.2">
      <c r="C206" s="26"/>
      <c r="D206" s="26"/>
      <c r="E206" s="26"/>
      <c r="F206" s="26"/>
      <c r="G206" s="26"/>
    </row>
    <row r="207" spans="3:7" ht="16.5" customHeight="1" x14ac:dyDescent="0.2">
      <c r="C207" s="26"/>
      <c r="D207" s="26"/>
      <c r="E207" s="26"/>
      <c r="F207" s="26"/>
      <c r="G207" s="26"/>
    </row>
    <row r="208" spans="3:7" ht="16.5" customHeight="1" x14ac:dyDescent="0.2">
      <c r="C208" s="26"/>
      <c r="D208" s="26"/>
      <c r="E208" s="26"/>
      <c r="F208" s="26"/>
      <c r="G208" s="26"/>
    </row>
    <row r="209" spans="3:7" ht="16.5" customHeight="1" x14ac:dyDescent="0.2">
      <c r="C209" s="26"/>
      <c r="D209" s="26"/>
      <c r="E209" s="26"/>
      <c r="F209" s="26"/>
      <c r="G209" s="26"/>
    </row>
    <row r="210" spans="3:7" ht="16.5" customHeight="1" x14ac:dyDescent="0.2">
      <c r="C210" s="26"/>
      <c r="D210" s="26"/>
      <c r="E210" s="26"/>
      <c r="F210" s="26"/>
      <c r="G210" s="26"/>
    </row>
    <row r="211" spans="3:7" ht="16.5" customHeight="1" x14ac:dyDescent="0.2">
      <c r="C211" s="26"/>
      <c r="D211" s="26"/>
      <c r="E211" s="26"/>
      <c r="F211" s="26"/>
      <c r="G211" s="26"/>
    </row>
    <row r="212" spans="3:7" ht="16.5" customHeight="1" x14ac:dyDescent="0.2">
      <c r="C212" s="26"/>
      <c r="D212" s="26"/>
      <c r="E212" s="26"/>
      <c r="F212" s="26"/>
      <c r="G212" s="26"/>
    </row>
    <row r="213" spans="3:7" ht="16.5" customHeight="1" x14ac:dyDescent="0.2">
      <c r="C213" s="26"/>
      <c r="D213" s="26"/>
      <c r="E213" s="26"/>
      <c r="F213" s="26"/>
      <c r="G213" s="26"/>
    </row>
    <row r="214" spans="3:7" ht="16.5" customHeight="1" x14ac:dyDescent="0.2">
      <c r="C214" s="26"/>
      <c r="D214" s="26"/>
      <c r="E214" s="26"/>
      <c r="F214" s="26"/>
      <c r="G214" s="26"/>
    </row>
    <row r="215" spans="3:7" ht="16.5" customHeight="1" x14ac:dyDescent="0.2">
      <c r="C215" s="26"/>
      <c r="D215" s="26"/>
      <c r="E215" s="26"/>
      <c r="F215" s="26"/>
      <c r="G215" s="26"/>
    </row>
    <row r="216" spans="3:7" ht="16.5" customHeight="1" x14ac:dyDescent="0.2">
      <c r="C216" s="26"/>
      <c r="D216" s="26"/>
      <c r="E216" s="26"/>
      <c r="F216" s="26"/>
      <c r="G216" s="26"/>
    </row>
    <row r="217" spans="3:7" ht="16.5" customHeight="1" x14ac:dyDescent="0.2">
      <c r="C217" s="26"/>
      <c r="D217" s="26"/>
      <c r="E217" s="26"/>
      <c r="F217" s="26"/>
      <c r="G217" s="26"/>
    </row>
    <row r="218" spans="3:7" ht="16.5" customHeight="1" x14ac:dyDescent="0.2">
      <c r="C218" s="26"/>
      <c r="D218" s="26"/>
      <c r="E218" s="26"/>
      <c r="F218" s="26"/>
      <c r="G218" s="26"/>
    </row>
    <row r="219" spans="3:7" ht="16.5" customHeight="1" x14ac:dyDescent="0.2">
      <c r="C219" s="26"/>
      <c r="D219" s="26"/>
      <c r="E219" s="26"/>
      <c r="F219" s="26"/>
      <c r="G219" s="26"/>
    </row>
    <row r="220" spans="3:7" ht="16.5" customHeight="1" x14ac:dyDescent="0.2">
      <c r="C220" s="26"/>
      <c r="D220" s="26"/>
      <c r="E220" s="26"/>
      <c r="F220" s="26"/>
      <c r="G220" s="26"/>
    </row>
    <row r="221" spans="3:7" ht="16.5" customHeight="1" x14ac:dyDescent="0.2">
      <c r="C221" s="26"/>
      <c r="D221" s="26"/>
      <c r="E221" s="26"/>
      <c r="F221" s="26"/>
      <c r="G221" s="26"/>
    </row>
    <row r="222" spans="3:7" ht="16.5" customHeight="1" x14ac:dyDescent="0.2">
      <c r="C222" s="26"/>
      <c r="D222" s="26"/>
      <c r="E222" s="26"/>
      <c r="F222" s="26"/>
      <c r="G222" s="26"/>
    </row>
    <row r="223" spans="3:7" ht="16.5" customHeight="1" x14ac:dyDescent="0.2">
      <c r="C223" s="26"/>
      <c r="D223" s="26"/>
      <c r="E223" s="26"/>
      <c r="F223" s="26"/>
      <c r="G223" s="26"/>
    </row>
    <row r="224" spans="3:7" ht="16.5" customHeight="1" x14ac:dyDescent="0.2">
      <c r="C224" s="26"/>
      <c r="D224" s="26"/>
      <c r="E224" s="26"/>
      <c r="F224" s="26"/>
      <c r="G224" s="26"/>
    </row>
    <row r="225" spans="3:7" ht="16.5" customHeight="1" x14ac:dyDescent="0.2">
      <c r="C225" s="26"/>
      <c r="D225" s="26"/>
      <c r="E225" s="26"/>
      <c r="F225" s="26"/>
      <c r="G225" s="26"/>
    </row>
    <row r="226" spans="3:7" ht="16.5" customHeight="1" x14ac:dyDescent="0.2">
      <c r="C226" s="26"/>
      <c r="D226" s="26"/>
      <c r="E226" s="26"/>
      <c r="F226" s="26"/>
      <c r="G226" s="26"/>
    </row>
    <row r="227" spans="3:7" ht="16.5" customHeight="1" x14ac:dyDescent="0.2">
      <c r="C227" s="26"/>
      <c r="D227" s="26"/>
      <c r="E227" s="26"/>
      <c r="F227" s="26"/>
      <c r="G227" s="26"/>
    </row>
    <row r="228" spans="3:7" ht="16.5" customHeight="1" x14ac:dyDescent="0.2">
      <c r="C228" s="26"/>
      <c r="D228" s="26"/>
      <c r="E228" s="26"/>
      <c r="F228" s="26"/>
      <c r="G228" s="26"/>
    </row>
    <row r="229" spans="3:7" ht="16.5" customHeight="1" x14ac:dyDescent="0.2">
      <c r="C229" s="26"/>
      <c r="D229" s="26"/>
      <c r="E229" s="26"/>
      <c r="F229" s="26"/>
      <c r="G229" s="26"/>
    </row>
    <row r="230" spans="3:7" ht="16.5" customHeight="1" x14ac:dyDescent="0.2">
      <c r="C230" s="26"/>
      <c r="D230" s="26"/>
      <c r="E230" s="26"/>
      <c r="F230" s="26"/>
      <c r="G230" s="26"/>
    </row>
    <row r="231" spans="3:7" ht="16.5" customHeight="1" x14ac:dyDescent="0.2">
      <c r="C231" s="26"/>
      <c r="D231" s="26"/>
      <c r="E231" s="26"/>
      <c r="F231" s="26"/>
      <c r="G231" s="26"/>
    </row>
    <row r="232" spans="3:7" ht="16.5" customHeight="1" x14ac:dyDescent="0.2">
      <c r="C232" s="26"/>
      <c r="D232" s="26"/>
      <c r="E232" s="26"/>
      <c r="F232" s="26"/>
      <c r="G232" s="26"/>
    </row>
    <row r="233" spans="3:7" ht="16.5" customHeight="1" x14ac:dyDescent="0.2">
      <c r="C233" s="26"/>
      <c r="D233" s="26"/>
      <c r="E233" s="26"/>
      <c r="F233" s="26"/>
      <c r="G233" s="26"/>
    </row>
    <row r="234" spans="3:7" ht="16.5" customHeight="1" x14ac:dyDescent="0.2">
      <c r="C234" s="26"/>
      <c r="D234" s="26"/>
      <c r="E234" s="26"/>
      <c r="F234" s="26"/>
      <c r="G234" s="26"/>
    </row>
    <row r="235" spans="3:7" ht="16.5" customHeight="1" x14ac:dyDescent="0.2">
      <c r="C235" s="26"/>
      <c r="D235" s="26"/>
      <c r="E235" s="26"/>
      <c r="F235" s="26"/>
      <c r="G235" s="26"/>
    </row>
    <row r="236" spans="3:7" ht="16.5" customHeight="1" x14ac:dyDescent="0.2">
      <c r="C236" s="26"/>
      <c r="D236" s="26"/>
      <c r="E236" s="26"/>
      <c r="F236" s="26"/>
      <c r="G236" s="26"/>
    </row>
    <row r="237" spans="3:7" ht="16.5" customHeight="1" x14ac:dyDescent="0.2">
      <c r="C237" s="26"/>
      <c r="D237" s="26"/>
      <c r="E237" s="26"/>
      <c r="F237" s="26"/>
      <c r="G237" s="26"/>
    </row>
    <row r="238" spans="3:7" ht="16.5" customHeight="1" x14ac:dyDescent="0.2">
      <c r="C238" s="26"/>
      <c r="D238" s="26"/>
      <c r="E238" s="26"/>
      <c r="F238" s="26"/>
      <c r="G238" s="26"/>
    </row>
    <row r="239" spans="3:7" ht="16.5" customHeight="1" x14ac:dyDescent="0.2">
      <c r="C239" s="26"/>
      <c r="D239" s="26"/>
      <c r="E239" s="26"/>
      <c r="F239" s="26"/>
      <c r="G239" s="26"/>
    </row>
    <row r="240" spans="3:7" ht="16.5" customHeight="1" x14ac:dyDescent="0.2">
      <c r="C240" s="26"/>
      <c r="D240" s="26"/>
      <c r="E240" s="26"/>
      <c r="F240" s="26"/>
      <c r="G240" s="26"/>
    </row>
    <row r="241" spans="3:7" ht="16.5" customHeight="1" x14ac:dyDescent="0.2">
      <c r="C241" s="26"/>
      <c r="D241" s="26"/>
      <c r="E241" s="26"/>
      <c r="F241" s="26"/>
      <c r="G241" s="26"/>
    </row>
    <row r="242" spans="3:7" ht="16.5" customHeight="1" x14ac:dyDescent="0.2">
      <c r="C242" s="26"/>
      <c r="D242" s="26"/>
      <c r="E242" s="26"/>
      <c r="F242" s="26"/>
      <c r="G242" s="26"/>
    </row>
    <row r="243" spans="3:7" ht="16.5" customHeight="1" x14ac:dyDescent="0.2">
      <c r="C243" s="26"/>
      <c r="D243" s="26"/>
      <c r="E243" s="26"/>
      <c r="F243" s="26"/>
      <c r="G243" s="26"/>
    </row>
    <row r="244" spans="3:7" ht="16.5" customHeight="1" x14ac:dyDescent="0.2">
      <c r="C244" s="26"/>
      <c r="D244" s="26"/>
      <c r="E244" s="26"/>
      <c r="F244" s="26"/>
      <c r="G244" s="26"/>
    </row>
    <row r="245" spans="3:7" ht="16.5" customHeight="1" x14ac:dyDescent="0.2">
      <c r="C245" s="26"/>
      <c r="D245" s="26"/>
      <c r="E245" s="26"/>
      <c r="F245" s="26"/>
      <c r="G245" s="26"/>
    </row>
    <row r="246" spans="3:7" ht="16.5" customHeight="1" x14ac:dyDescent="0.2">
      <c r="C246" s="26"/>
      <c r="D246" s="26"/>
      <c r="E246" s="26"/>
      <c r="F246" s="26"/>
      <c r="G246" s="26"/>
    </row>
    <row r="247" spans="3:7" ht="16.5" customHeight="1" x14ac:dyDescent="0.2">
      <c r="C247" s="26"/>
      <c r="D247" s="26"/>
      <c r="E247" s="26"/>
      <c r="F247" s="26"/>
      <c r="G247" s="26"/>
    </row>
    <row r="248" spans="3:7" ht="16.5" customHeight="1" x14ac:dyDescent="0.2">
      <c r="C248" s="26"/>
      <c r="D248" s="26"/>
      <c r="E248" s="26"/>
      <c r="F248" s="26"/>
      <c r="G248" s="26"/>
    </row>
    <row r="249" spans="3:7" ht="16.5" customHeight="1" x14ac:dyDescent="0.2">
      <c r="C249" s="26"/>
      <c r="D249" s="26"/>
      <c r="E249" s="26"/>
      <c r="F249" s="26"/>
      <c r="G249" s="26"/>
    </row>
    <row r="250" spans="3:7" ht="16.5" customHeight="1" x14ac:dyDescent="0.2">
      <c r="C250" s="26"/>
      <c r="D250" s="26"/>
      <c r="E250" s="26"/>
      <c r="F250" s="26"/>
      <c r="G250" s="26"/>
    </row>
    <row r="251" spans="3:7" ht="16.5" customHeight="1" x14ac:dyDescent="0.2">
      <c r="C251" s="26"/>
      <c r="D251" s="26"/>
      <c r="E251" s="26"/>
      <c r="F251" s="26"/>
      <c r="G251" s="26"/>
    </row>
    <row r="252" spans="3:7" ht="16.5" customHeight="1" x14ac:dyDescent="0.2">
      <c r="C252" s="26"/>
      <c r="D252" s="26"/>
      <c r="E252" s="26"/>
      <c r="F252" s="26"/>
      <c r="G252" s="26"/>
    </row>
    <row r="253" spans="3:7" ht="16.5" customHeight="1" x14ac:dyDescent="0.2">
      <c r="C253" s="26"/>
      <c r="D253" s="26"/>
      <c r="E253" s="26"/>
      <c r="F253" s="26"/>
      <c r="G253" s="26"/>
    </row>
    <row r="254" spans="3:7" ht="16.5" customHeight="1" x14ac:dyDescent="0.2">
      <c r="C254" s="26"/>
      <c r="D254" s="26"/>
      <c r="E254" s="26"/>
      <c r="F254" s="26"/>
      <c r="G254" s="26"/>
    </row>
    <row r="255" spans="3:7" ht="16.5" customHeight="1" x14ac:dyDescent="0.2">
      <c r="C255" s="26"/>
      <c r="D255" s="26"/>
      <c r="E255" s="26"/>
      <c r="F255" s="26"/>
      <c r="G255" s="26"/>
    </row>
    <row r="256" spans="3:7" ht="16.5" customHeight="1" x14ac:dyDescent="0.2">
      <c r="C256" s="26"/>
      <c r="D256" s="26"/>
      <c r="E256" s="26"/>
      <c r="F256" s="26"/>
      <c r="G256" s="26"/>
    </row>
    <row r="257" spans="3:7" ht="16.5" customHeight="1" x14ac:dyDescent="0.2">
      <c r="C257" s="26"/>
      <c r="D257" s="26"/>
      <c r="E257" s="26"/>
      <c r="F257" s="26"/>
      <c r="G257" s="26"/>
    </row>
    <row r="258" spans="3:7" ht="16.5" customHeight="1" x14ac:dyDescent="0.2">
      <c r="C258" s="26"/>
      <c r="D258" s="26"/>
      <c r="E258" s="26"/>
      <c r="F258" s="26"/>
      <c r="G258" s="26"/>
    </row>
    <row r="259" spans="3:7" ht="16.5" customHeight="1" x14ac:dyDescent="0.2">
      <c r="C259" s="26"/>
      <c r="D259" s="26"/>
      <c r="E259" s="26"/>
      <c r="F259" s="26"/>
      <c r="G259" s="26"/>
    </row>
    <row r="260" spans="3:7" ht="16.5" customHeight="1" x14ac:dyDescent="0.2">
      <c r="C260" s="26"/>
      <c r="D260" s="26"/>
      <c r="E260" s="26"/>
      <c r="F260" s="26"/>
      <c r="G260" s="26"/>
    </row>
    <row r="261" spans="3:7" ht="16.5" customHeight="1" x14ac:dyDescent="0.2">
      <c r="C261" s="26"/>
      <c r="D261" s="26"/>
      <c r="E261" s="26"/>
      <c r="F261" s="26"/>
      <c r="G261" s="26"/>
    </row>
    <row r="262" spans="3:7" ht="16.5" customHeight="1" x14ac:dyDescent="0.2">
      <c r="C262" s="26"/>
      <c r="D262" s="26"/>
      <c r="E262" s="26"/>
      <c r="F262" s="26"/>
      <c r="G262" s="26"/>
    </row>
    <row r="263" spans="3:7" ht="16.5" customHeight="1" x14ac:dyDescent="0.2">
      <c r="C263" s="26"/>
      <c r="D263" s="26"/>
      <c r="E263" s="26"/>
      <c r="F263" s="26"/>
      <c r="G263" s="26"/>
    </row>
    <row r="264" spans="3:7" ht="16.5" customHeight="1" x14ac:dyDescent="0.2">
      <c r="C264" s="26"/>
      <c r="D264" s="26"/>
      <c r="E264" s="26"/>
      <c r="F264" s="26"/>
      <c r="G264" s="26"/>
    </row>
    <row r="265" spans="3:7" ht="16.5" customHeight="1" x14ac:dyDescent="0.2">
      <c r="C265" s="26"/>
      <c r="D265" s="26"/>
      <c r="E265" s="26"/>
      <c r="F265" s="26"/>
      <c r="G265" s="26"/>
    </row>
    <row r="266" spans="3:7" ht="16.5" customHeight="1" x14ac:dyDescent="0.2">
      <c r="C266" s="26"/>
      <c r="D266" s="26"/>
      <c r="E266" s="26"/>
      <c r="F266" s="26"/>
      <c r="G266" s="26"/>
    </row>
    <row r="267" spans="3:7" ht="16.5" customHeight="1" x14ac:dyDescent="0.2">
      <c r="C267" s="26"/>
      <c r="D267" s="26"/>
      <c r="E267" s="26"/>
      <c r="F267" s="26"/>
      <c r="G267" s="26"/>
    </row>
    <row r="268" spans="3:7" ht="16.5" customHeight="1" x14ac:dyDescent="0.2">
      <c r="C268" s="26"/>
      <c r="D268" s="26"/>
      <c r="E268" s="26"/>
      <c r="F268" s="26"/>
      <c r="G268" s="26"/>
    </row>
    <row r="269" spans="3:7" ht="16.5" customHeight="1" x14ac:dyDescent="0.2">
      <c r="C269" s="26"/>
      <c r="D269" s="26"/>
      <c r="E269" s="26"/>
      <c r="F269" s="26"/>
      <c r="G269" s="26"/>
    </row>
    <row r="270" spans="3:7" ht="16.5" customHeight="1" x14ac:dyDescent="0.2">
      <c r="C270" s="26"/>
      <c r="D270" s="26"/>
      <c r="E270" s="26"/>
      <c r="F270" s="26"/>
      <c r="G270" s="26"/>
    </row>
    <row r="271" spans="3:7" ht="16.5" customHeight="1" x14ac:dyDescent="0.2">
      <c r="C271" s="26"/>
      <c r="D271" s="26"/>
      <c r="E271" s="26"/>
      <c r="F271" s="26"/>
      <c r="G271" s="26"/>
    </row>
    <row r="272" spans="3:7" ht="16.5" customHeight="1" x14ac:dyDescent="0.2">
      <c r="C272" s="26"/>
      <c r="D272" s="26"/>
      <c r="E272" s="26"/>
      <c r="F272" s="26"/>
      <c r="G272" s="26"/>
    </row>
    <row r="273" spans="3:7" ht="16.5" customHeight="1" x14ac:dyDescent="0.2">
      <c r="C273" s="26"/>
      <c r="D273" s="26"/>
      <c r="E273" s="26"/>
      <c r="F273" s="26"/>
      <c r="G273" s="26"/>
    </row>
    <row r="274" spans="3:7" ht="16.5" customHeight="1" x14ac:dyDescent="0.2">
      <c r="C274" s="26"/>
      <c r="D274" s="26"/>
      <c r="E274" s="26"/>
      <c r="F274" s="26"/>
      <c r="G274" s="26"/>
    </row>
    <row r="275" spans="3:7" ht="16.5" customHeight="1" x14ac:dyDescent="0.2">
      <c r="C275" s="26"/>
      <c r="D275" s="26"/>
      <c r="E275" s="26"/>
      <c r="F275" s="26"/>
      <c r="G275" s="26"/>
    </row>
    <row r="276" spans="3:7" ht="16.5" customHeight="1" x14ac:dyDescent="0.2">
      <c r="C276" s="26"/>
      <c r="D276" s="26"/>
      <c r="E276" s="26"/>
      <c r="F276" s="26"/>
      <c r="G276" s="26"/>
    </row>
    <row r="277" spans="3:7" ht="16.5" customHeight="1" x14ac:dyDescent="0.2">
      <c r="C277" s="26"/>
      <c r="D277" s="26"/>
      <c r="E277" s="26"/>
      <c r="F277" s="26"/>
      <c r="G277" s="26"/>
    </row>
    <row r="278" spans="3:7" ht="16.5" customHeight="1" x14ac:dyDescent="0.2">
      <c r="C278" s="26"/>
      <c r="D278" s="26"/>
      <c r="E278" s="26"/>
      <c r="F278" s="26"/>
      <c r="G278" s="26"/>
    </row>
    <row r="279" spans="3:7" ht="16.5" customHeight="1" x14ac:dyDescent="0.2">
      <c r="C279" s="26"/>
      <c r="D279" s="26"/>
      <c r="E279" s="26"/>
      <c r="F279" s="26"/>
      <c r="G279" s="26"/>
    </row>
    <row r="280" spans="3:7" ht="16.5" customHeight="1" x14ac:dyDescent="0.2">
      <c r="C280" s="26"/>
      <c r="D280" s="26"/>
      <c r="E280" s="26"/>
      <c r="F280" s="26"/>
      <c r="G280" s="26"/>
    </row>
    <row r="281" spans="3:7" ht="16.5" customHeight="1" x14ac:dyDescent="0.2">
      <c r="C281" s="26"/>
      <c r="D281" s="26"/>
      <c r="E281" s="26"/>
      <c r="F281" s="26"/>
      <c r="G281" s="26"/>
    </row>
    <row r="282" spans="3:7" ht="16.5" customHeight="1" x14ac:dyDescent="0.2">
      <c r="C282" s="26"/>
      <c r="D282" s="26"/>
      <c r="E282" s="26"/>
      <c r="F282" s="26"/>
      <c r="G282" s="26"/>
    </row>
    <row r="283" spans="3:7" ht="16.5" customHeight="1" x14ac:dyDescent="0.2">
      <c r="C283" s="26"/>
      <c r="D283" s="26"/>
      <c r="E283" s="26"/>
      <c r="F283" s="26"/>
      <c r="G283" s="26"/>
    </row>
    <row r="284" spans="3:7" ht="16.5" customHeight="1" x14ac:dyDescent="0.2">
      <c r="C284" s="26"/>
      <c r="D284" s="26"/>
      <c r="E284" s="26"/>
      <c r="F284" s="26"/>
      <c r="G284" s="26"/>
    </row>
    <row r="285" spans="3:7" ht="16.5" customHeight="1" x14ac:dyDescent="0.2">
      <c r="C285" s="26"/>
      <c r="D285" s="26"/>
      <c r="E285" s="26"/>
      <c r="F285" s="26"/>
      <c r="G285" s="26"/>
    </row>
    <row r="286" spans="3:7" ht="16.5" customHeight="1" x14ac:dyDescent="0.2">
      <c r="C286" s="26"/>
      <c r="D286" s="26"/>
      <c r="E286" s="26"/>
      <c r="F286" s="26"/>
      <c r="G286" s="26"/>
    </row>
    <row r="287" spans="3:7" ht="16.5" customHeight="1" x14ac:dyDescent="0.2">
      <c r="C287" s="26"/>
      <c r="D287" s="26"/>
      <c r="E287" s="26"/>
      <c r="F287" s="26"/>
      <c r="G287" s="26"/>
    </row>
    <row r="288" spans="3:7" ht="16.5" customHeight="1" x14ac:dyDescent="0.2">
      <c r="C288" s="26"/>
      <c r="D288" s="26"/>
      <c r="E288" s="26"/>
      <c r="F288" s="26"/>
      <c r="G288" s="26"/>
    </row>
    <row r="289" spans="3:7" ht="16.5" customHeight="1" x14ac:dyDescent="0.2">
      <c r="C289" s="26"/>
      <c r="D289" s="26"/>
      <c r="E289" s="26"/>
      <c r="F289" s="26"/>
      <c r="G289" s="26"/>
    </row>
    <row r="290" spans="3:7" ht="16.5" customHeight="1" x14ac:dyDescent="0.2">
      <c r="C290" s="26"/>
      <c r="D290" s="26"/>
      <c r="E290" s="26"/>
      <c r="F290" s="26"/>
      <c r="G290" s="26"/>
    </row>
    <row r="291" spans="3:7" ht="16.5" customHeight="1" x14ac:dyDescent="0.2">
      <c r="C291" s="26"/>
      <c r="D291" s="26"/>
      <c r="E291" s="26"/>
      <c r="F291" s="26"/>
      <c r="G291" s="26"/>
    </row>
    <row r="292" spans="3:7" ht="16.5" customHeight="1" x14ac:dyDescent="0.2">
      <c r="C292" s="26"/>
      <c r="D292" s="26"/>
      <c r="E292" s="26"/>
      <c r="F292" s="26"/>
      <c r="G292" s="26"/>
    </row>
    <row r="293" spans="3:7" ht="16.5" customHeight="1" x14ac:dyDescent="0.2">
      <c r="C293" s="26"/>
      <c r="D293" s="26"/>
      <c r="E293" s="26"/>
      <c r="F293" s="26"/>
      <c r="G293" s="26"/>
    </row>
    <row r="294" spans="3:7" ht="16.5" customHeight="1" x14ac:dyDescent="0.2">
      <c r="C294" s="26"/>
      <c r="D294" s="26"/>
      <c r="E294" s="26"/>
      <c r="F294" s="26"/>
      <c r="G294" s="26"/>
    </row>
    <row r="295" spans="3:7" ht="16.5" customHeight="1" x14ac:dyDescent="0.2">
      <c r="C295" s="26"/>
      <c r="D295" s="26"/>
      <c r="E295" s="26"/>
      <c r="F295" s="26"/>
      <c r="G295" s="26"/>
    </row>
    <row r="296" spans="3:7" ht="16.5" customHeight="1" x14ac:dyDescent="0.2">
      <c r="C296" s="26"/>
      <c r="D296" s="26"/>
      <c r="E296" s="26"/>
      <c r="F296" s="26"/>
      <c r="G296" s="26"/>
    </row>
    <row r="297" spans="3:7" ht="16.5" customHeight="1" x14ac:dyDescent="0.2">
      <c r="C297" s="26"/>
      <c r="D297" s="26"/>
      <c r="E297" s="26"/>
      <c r="F297" s="26"/>
      <c r="G297" s="26"/>
    </row>
    <row r="298" spans="3:7" ht="16.5" customHeight="1" x14ac:dyDescent="0.2">
      <c r="C298" s="26"/>
      <c r="D298" s="26"/>
      <c r="E298" s="26"/>
      <c r="F298" s="26"/>
      <c r="G298" s="26"/>
    </row>
    <row r="299" spans="3:7" ht="16.5" customHeight="1" x14ac:dyDescent="0.2">
      <c r="C299" s="26"/>
      <c r="D299" s="26"/>
      <c r="E299" s="26"/>
      <c r="F299" s="26"/>
      <c r="G299" s="26"/>
    </row>
    <row r="300" spans="3:7" ht="16.5" customHeight="1" x14ac:dyDescent="0.2">
      <c r="C300" s="26"/>
      <c r="D300" s="26"/>
      <c r="E300" s="26"/>
      <c r="F300" s="26"/>
      <c r="G300" s="26"/>
    </row>
    <row r="301" spans="3:7" ht="16.5" customHeight="1" x14ac:dyDescent="0.2">
      <c r="C301" s="26"/>
      <c r="D301" s="26"/>
      <c r="E301" s="26"/>
      <c r="F301" s="26"/>
      <c r="G301" s="26"/>
    </row>
    <row r="302" spans="3:7" ht="16.5" customHeight="1" x14ac:dyDescent="0.2">
      <c r="C302" s="26"/>
      <c r="D302" s="26"/>
      <c r="E302" s="26"/>
      <c r="F302" s="26"/>
      <c r="G302" s="26"/>
    </row>
    <row r="303" spans="3:7" ht="16.5" customHeight="1" x14ac:dyDescent="0.2">
      <c r="C303" s="26"/>
      <c r="D303" s="26"/>
      <c r="E303" s="26"/>
      <c r="F303" s="26"/>
      <c r="G303" s="26"/>
    </row>
    <row r="304" spans="3:7" ht="16.5" customHeight="1" x14ac:dyDescent="0.2">
      <c r="C304" s="26"/>
      <c r="D304" s="26"/>
      <c r="E304" s="26"/>
      <c r="F304" s="26"/>
      <c r="G304" s="26"/>
    </row>
    <row r="305" spans="3:7" ht="16.5" customHeight="1" x14ac:dyDescent="0.2">
      <c r="C305" s="26"/>
      <c r="D305" s="26"/>
      <c r="E305" s="26"/>
      <c r="F305" s="26"/>
      <c r="G305" s="26"/>
    </row>
    <row r="306" spans="3:7" ht="16.5" customHeight="1" x14ac:dyDescent="0.2">
      <c r="C306" s="26"/>
      <c r="D306" s="26"/>
      <c r="E306" s="26"/>
      <c r="F306" s="26"/>
      <c r="G306" s="26"/>
    </row>
    <row r="307" spans="3:7" ht="16.5" customHeight="1" x14ac:dyDescent="0.2">
      <c r="C307" s="26"/>
      <c r="D307" s="26"/>
      <c r="E307" s="26"/>
      <c r="F307" s="26"/>
      <c r="G307" s="26"/>
    </row>
    <row r="308" spans="3:7" ht="16.5" customHeight="1" x14ac:dyDescent="0.2">
      <c r="C308" s="26"/>
      <c r="D308" s="26"/>
      <c r="E308" s="26"/>
      <c r="F308" s="26"/>
      <c r="G308" s="26"/>
    </row>
    <row r="309" spans="3:7" ht="16.5" customHeight="1" x14ac:dyDescent="0.2">
      <c r="C309" s="26"/>
      <c r="D309" s="26"/>
      <c r="E309" s="26"/>
      <c r="F309" s="26"/>
      <c r="G309" s="26"/>
    </row>
    <row r="310" spans="3:7" ht="16.5" customHeight="1" x14ac:dyDescent="0.2">
      <c r="C310" s="26"/>
      <c r="D310" s="26"/>
      <c r="E310" s="26"/>
      <c r="F310" s="26"/>
      <c r="G310" s="26"/>
    </row>
    <row r="311" spans="3:7" ht="16.5" customHeight="1" x14ac:dyDescent="0.2">
      <c r="C311" s="26"/>
      <c r="D311" s="26"/>
      <c r="E311" s="26"/>
      <c r="F311" s="26"/>
      <c r="G311" s="26"/>
    </row>
    <row r="312" spans="3:7" ht="16.5" customHeight="1" x14ac:dyDescent="0.2">
      <c r="C312" s="26"/>
      <c r="D312" s="26"/>
      <c r="E312" s="26"/>
      <c r="F312" s="26"/>
      <c r="G312" s="26"/>
    </row>
    <row r="313" spans="3:7" ht="16.5" customHeight="1" x14ac:dyDescent="0.2">
      <c r="C313" s="26"/>
      <c r="D313" s="26"/>
      <c r="E313" s="26"/>
      <c r="F313" s="26"/>
      <c r="G313" s="26"/>
    </row>
    <row r="314" spans="3:7" ht="16.5" customHeight="1" x14ac:dyDescent="0.2">
      <c r="C314" s="26"/>
      <c r="D314" s="26"/>
      <c r="E314" s="26"/>
      <c r="F314" s="26"/>
      <c r="G314" s="26"/>
    </row>
    <row r="315" spans="3:7" ht="16.5" customHeight="1" x14ac:dyDescent="0.2">
      <c r="C315" s="26"/>
      <c r="D315" s="26"/>
      <c r="E315" s="26"/>
      <c r="F315" s="26"/>
      <c r="G315" s="26"/>
    </row>
    <row r="316" spans="3:7" ht="16.5" customHeight="1" x14ac:dyDescent="0.2">
      <c r="C316" s="26"/>
      <c r="D316" s="26"/>
      <c r="E316" s="26"/>
      <c r="F316" s="26"/>
      <c r="G316" s="26"/>
    </row>
    <row r="317" spans="3:7" ht="16.5" customHeight="1" x14ac:dyDescent="0.2">
      <c r="C317" s="26"/>
      <c r="D317" s="26"/>
      <c r="E317" s="26"/>
      <c r="F317" s="26"/>
      <c r="G317" s="26"/>
    </row>
    <row r="318" spans="3:7" ht="16.5" customHeight="1" x14ac:dyDescent="0.2">
      <c r="C318" s="26"/>
      <c r="D318" s="26"/>
      <c r="E318" s="26"/>
      <c r="F318" s="26"/>
      <c r="G318" s="26"/>
    </row>
    <row r="319" spans="3:7" ht="16.5" customHeight="1" x14ac:dyDescent="0.2">
      <c r="C319" s="26"/>
      <c r="D319" s="26"/>
      <c r="E319" s="26"/>
      <c r="F319" s="26"/>
      <c r="G319" s="26"/>
    </row>
    <row r="320" spans="3:7" ht="16.5" customHeight="1" x14ac:dyDescent="0.2">
      <c r="C320" s="26"/>
      <c r="D320" s="26"/>
      <c r="E320" s="26"/>
      <c r="F320" s="26"/>
      <c r="G320" s="26"/>
    </row>
    <row r="321" spans="3:7" ht="16.5" customHeight="1" x14ac:dyDescent="0.2">
      <c r="C321" s="26"/>
      <c r="D321" s="26"/>
      <c r="E321" s="26"/>
      <c r="F321" s="26"/>
      <c r="G321" s="26"/>
    </row>
    <row r="322" spans="3:7" ht="16.5" customHeight="1" x14ac:dyDescent="0.2">
      <c r="C322" s="26"/>
      <c r="D322" s="26"/>
      <c r="E322" s="26"/>
      <c r="F322" s="26"/>
      <c r="G322" s="26"/>
    </row>
    <row r="323" spans="3:7" ht="16.5" customHeight="1" x14ac:dyDescent="0.2">
      <c r="C323" s="26"/>
      <c r="D323" s="26"/>
      <c r="E323" s="26"/>
      <c r="F323" s="26"/>
      <c r="G323" s="26"/>
    </row>
    <row r="324" spans="3:7" ht="16.5" customHeight="1" x14ac:dyDescent="0.2">
      <c r="C324" s="26"/>
      <c r="D324" s="26"/>
      <c r="E324" s="26"/>
      <c r="F324" s="26"/>
      <c r="G324" s="26"/>
    </row>
    <row r="325" spans="3:7" ht="16.5" customHeight="1" x14ac:dyDescent="0.2">
      <c r="C325" s="26"/>
      <c r="D325" s="26"/>
      <c r="E325" s="26"/>
      <c r="F325" s="26"/>
      <c r="G325" s="26"/>
    </row>
    <row r="326" spans="3:7" ht="16.5" customHeight="1" x14ac:dyDescent="0.2">
      <c r="C326" s="26"/>
      <c r="D326" s="26"/>
      <c r="E326" s="26"/>
      <c r="F326" s="26"/>
      <c r="G326" s="26"/>
    </row>
    <row r="327" spans="3:7" ht="16.5" customHeight="1" x14ac:dyDescent="0.2">
      <c r="C327" s="26"/>
      <c r="D327" s="26"/>
      <c r="E327" s="26"/>
      <c r="F327" s="26"/>
      <c r="G327" s="26"/>
    </row>
    <row r="328" spans="3:7" ht="16.5" customHeight="1" x14ac:dyDescent="0.2">
      <c r="C328" s="26"/>
      <c r="D328" s="26"/>
      <c r="E328" s="26"/>
      <c r="F328" s="26"/>
      <c r="G328" s="26"/>
    </row>
    <row r="329" spans="3:7" ht="16.5" customHeight="1" x14ac:dyDescent="0.2">
      <c r="C329" s="26"/>
      <c r="D329" s="26"/>
      <c r="E329" s="26"/>
      <c r="F329" s="26"/>
      <c r="G329" s="26"/>
    </row>
    <row r="330" spans="3:7" ht="16.5" customHeight="1" x14ac:dyDescent="0.2">
      <c r="C330" s="26"/>
      <c r="D330" s="26"/>
      <c r="E330" s="26"/>
      <c r="F330" s="26"/>
      <c r="G330" s="26"/>
    </row>
    <row r="331" spans="3:7" ht="16.5" customHeight="1" x14ac:dyDescent="0.2">
      <c r="C331" s="26"/>
      <c r="D331" s="26"/>
      <c r="E331" s="26"/>
      <c r="F331" s="26"/>
      <c r="G331" s="26"/>
    </row>
    <row r="332" spans="3:7" ht="16.5" customHeight="1" x14ac:dyDescent="0.2">
      <c r="C332" s="26"/>
      <c r="D332" s="26"/>
      <c r="E332" s="26"/>
      <c r="F332" s="26"/>
      <c r="G332" s="26"/>
    </row>
    <row r="333" spans="3:7" ht="16.5" customHeight="1" x14ac:dyDescent="0.2">
      <c r="C333" s="26"/>
      <c r="D333" s="26"/>
      <c r="E333" s="26"/>
      <c r="F333" s="26"/>
      <c r="G333" s="26"/>
    </row>
    <row r="334" spans="3:7" ht="16.5" customHeight="1" x14ac:dyDescent="0.2">
      <c r="C334" s="26"/>
      <c r="D334" s="26"/>
      <c r="E334" s="26"/>
      <c r="F334" s="26"/>
      <c r="G334" s="26"/>
    </row>
    <row r="335" spans="3:7" ht="16.5" customHeight="1" x14ac:dyDescent="0.2">
      <c r="C335" s="26"/>
      <c r="D335" s="26"/>
      <c r="E335" s="26"/>
      <c r="F335" s="26"/>
      <c r="G335" s="26"/>
    </row>
    <row r="336" spans="3:7" ht="16.5" customHeight="1" x14ac:dyDescent="0.2">
      <c r="C336" s="26"/>
      <c r="D336" s="26"/>
      <c r="E336" s="26"/>
      <c r="F336" s="26"/>
      <c r="G336" s="26"/>
    </row>
    <row r="337" spans="3:7" ht="16.5" customHeight="1" x14ac:dyDescent="0.2">
      <c r="C337" s="26"/>
      <c r="D337" s="26"/>
      <c r="E337" s="26"/>
      <c r="F337" s="26"/>
      <c r="G337" s="26"/>
    </row>
    <row r="338" spans="3:7" ht="16.5" customHeight="1" x14ac:dyDescent="0.2">
      <c r="C338" s="26"/>
      <c r="D338" s="26"/>
      <c r="E338" s="26"/>
      <c r="F338" s="26"/>
      <c r="G338" s="26"/>
    </row>
    <row r="339" spans="3:7" ht="16.5" customHeight="1" x14ac:dyDescent="0.2">
      <c r="C339" s="26"/>
      <c r="D339" s="26"/>
      <c r="E339" s="26"/>
      <c r="F339" s="26"/>
      <c r="G339" s="26"/>
    </row>
    <row r="340" spans="3:7" ht="16.5" customHeight="1" x14ac:dyDescent="0.2">
      <c r="C340" s="26"/>
      <c r="D340" s="26"/>
      <c r="E340" s="26"/>
      <c r="F340" s="26"/>
      <c r="G340" s="26"/>
    </row>
    <row r="341" spans="3:7" ht="16.5" customHeight="1" x14ac:dyDescent="0.2">
      <c r="C341" s="26"/>
      <c r="D341" s="26"/>
      <c r="E341" s="26"/>
      <c r="F341" s="26"/>
      <c r="G341" s="26"/>
    </row>
    <row r="342" spans="3:7" ht="16.5" customHeight="1" x14ac:dyDescent="0.2">
      <c r="C342" s="26"/>
      <c r="D342" s="26"/>
      <c r="E342" s="26"/>
      <c r="F342" s="26"/>
      <c r="G342" s="26"/>
    </row>
    <row r="343" spans="3:7" ht="16.5" customHeight="1" x14ac:dyDescent="0.2">
      <c r="C343" s="26"/>
      <c r="D343" s="26"/>
      <c r="E343" s="26"/>
      <c r="F343" s="26"/>
      <c r="G343" s="26"/>
    </row>
    <row r="344" spans="3:7" ht="16.5" customHeight="1" x14ac:dyDescent="0.2">
      <c r="C344" s="26"/>
      <c r="D344" s="26"/>
      <c r="E344" s="26"/>
      <c r="F344" s="26"/>
      <c r="G344" s="26"/>
    </row>
    <row r="345" spans="3:7" ht="16.5" customHeight="1" x14ac:dyDescent="0.2">
      <c r="C345" s="26"/>
      <c r="D345" s="26"/>
      <c r="E345" s="26"/>
      <c r="F345" s="26"/>
      <c r="G345" s="26"/>
    </row>
    <row r="346" spans="3:7" ht="16.5" customHeight="1" x14ac:dyDescent="0.2">
      <c r="C346" s="26"/>
      <c r="D346" s="26"/>
      <c r="E346" s="26"/>
      <c r="F346" s="26"/>
      <c r="G346" s="26"/>
    </row>
    <row r="347" spans="3:7" ht="16.5" customHeight="1" x14ac:dyDescent="0.2">
      <c r="C347" s="26"/>
      <c r="D347" s="26"/>
      <c r="E347" s="26"/>
      <c r="F347" s="26"/>
      <c r="G347" s="26"/>
    </row>
    <row r="348" spans="3:7" ht="16.5" customHeight="1" x14ac:dyDescent="0.2">
      <c r="C348" s="26"/>
      <c r="D348" s="26"/>
      <c r="E348" s="26"/>
      <c r="F348" s="26"/>
      <c r="G348" s="26"/>
    </row>
    <row r="349" spans="3:7" ht="16.5" customHeight="1" x14ac:dyDescent="0.2">
      <c r="C349" s="26"/>
      <c r="D349" s="26"/>
      <c r="E349" s="26"/>
      <c r="F349" s="26"/>
      <c r="G349" s="26"/>
    </row>
    <row r="350" spans="3:7" ht="16.5" customHeight="1" x14ac:dyDescent="0.2">
      <c r="C350" s="26"/>
      <c r="D350" s="26"/>
      <c r="E350" s="26"/>
      <c r="F350" s="26"/>
      <c r="G350" s="26"/>
    </row>
    <row r="351" spans="3:7" ht="16.5" customHeight="1" x14ac:dyDescent="0.2">
      <c r="C351" s="26"/>
      <c r="D351" s="26"/>
      <c r="E351" s="26"/>
      <c r="F351" s="26"/>
      <c r="G351" s="26"/>
    </row>
    <row r="352" spans="3:7" ht="16.5" customHeight="1" x14ac:dyDescent="0.2">
      <c r="C352" s="26"/>
      <c r="D352" s="26"/>
      <c r="E352" s="26"/>
      <c r="F352" s="26"/>
      <c r="G352" s="26"/>
    </row>
    <row r="353" spans="3:7" ht="16.5" customHeight="1" x14ac:dyDescent="0.2">
      <c r="C353" s="26"/>
      <c r="D353" s="26"/>
      <c r="E353" s="26"/>
      <c r="F353" s="26"/>
      <c r="G353" s="26"/>
    </row>
    <row r="354" spans="3:7" ht="16.5" customHeight="1" x14ac:dyDescent="0.2">
      <c r="C354" s="26"/>
      <c r="D354" s="26"/>
      <c r="E354" s="26"/>
      <c r="F354" s="26"/>
      <c r="G354" s="26"/>
    </row>
    <row r="355" spans="3:7" ht="16.5" customHeight="1" x14ac:dyDescent="0.2">
      <c r="C355" s="26"/>
      <c r="D355" s="26"/>
      <c r="E355" s="26"/>
      <c r="F355" s="26"/>
      <c r="G355" s="26"/>
    </row>
    <row r="356" spans="3:7" ht="16.5" customHeight="1" x14ac:dyDescent="0.2">
      <c r="C356" s="26"/>
      <c r="D356" s="26"/>
      <c r="E356" s="26"/>
      <c r="F356" s="26"/>
      <c r="G356" s="26"/>
    </row>
    <row r="357" spans="3:7" ht="16.5" customHeight="1" x14ac:dyDescent="0.2">
      <c r="C357" s="26"/>
      <c r="D357" s="26"/>
      <c r="E357" s="26"/>
      <c r="F357" s="26"/>
      <c r="G357" s="26"/>
    </row>
    <row r="358" spans="3:7" ht="16.5" customHeight="1" x14ac:dyDescent="0.2">
      <c r="C358" s="26"/>
      <c r="D358" s="26"/>
      <c r="E358" s="26"/>
      <c r="F358" s="26"/>
      <c r="G358" s="26"/>
    </row>
    <row r="359" spans="3:7" ht="16.5" customHeight="1" x14ac:dyDescent="0.2">
      <c r="C359" s="26"/>
      <c r="D359" s="26"/>
      <c r="E359" s="26"/>
      <c r="F359" s="26"/>
      <c r="G359" s="26"/>
    </row>
    <row r="360" spans="3:7" ht="16.5" customHeight="1" x14ac:dyDescent="0.2">
      <c r="C360" s="26"/>
      <c r="D360" s="26"/>
      <c r="E360" s="26"/>
      <c r="F360" s="26"/>
      <c r="G360" s="26"/>
    </row>
    <row r="361" spans="3:7" ht="16.5" customHeight="1" x14ac:dyDescent="0.2">
      <c r="C361" s="26"/>
      <c r="D361" s="26"/>
      <c r="E361" s="26"/>
      <c r="F361" s="26"/>
      <c r="G361" s="26"/>
    </row>
    <row r="362" spans="3:7" ht="16.5" customHeight="1" x14ac:dyDescent="0.2">
      <c r="C362" s="26"/>
      <c r="D362" s="26"/>
      <c r="E362" s="26"/>
      <c r="F362" s="26"/>
      <c r="G362" s="26"/>
    </row>
    <row r="363" spans="3:7" ht="16.5" customHeight="1" x14ac:dyDescent="0.2">
      <c r="C363" s="26"/>
      <c r="D363" s="26"/>
      <c r="E363" s="26"/>
      <c r="F363" s="26"/>
      <c r="G363" s="26"/>
    </row>
    <row r="364" spans="3:7" ht="16.5" customHeight="1" x14ac:dyDescent="0.2">
      <c r="C364" s="26"/>
      <c r="D364" s="26"/>
      <c r="E364" s="26"/>
      <c r="F364" s="26"/>
      <c r="G364" s="26"/>
    </row>
    <row r="365" spans="3:7" ht="16.5" customHeight="1" x14ac:dyDescent="0.2">
      <c r="C365" s="26"/>
      <c r="D365" s="26"/>
      <c r="E365" s="26"/>
      <c r="F365" s="26"/>
      <c r="G365" s="26"/>
    </row>
    <row r="366" spans="3:7" ht="16.5" customHeight="1" x14ac:dyDescent="0.2">
      <c r="C366" s="26"/>
      <c r="D366" s="26"/>
      <c r="E366" s="26"/>
      <c r="F366" s="26"/>
      <c r="G366" s="26"/>
    </row>
    <row r="367" spans="3:7" ht="16.5" customHeight="1" x14ac:dyDescent="0.2">
      <c r="C367" s="26"/>
      <c r="D367" s="26"/>
      <c r="E367" s="26"/>
      <c r="F367" s="26"/>
      <c r="G367" s="26"/>
    </row>
    <row r="368" spans="3:7" ht="16.5" customHeight="1" x14ac:dyDescent="0.2">
      <c r="C368" s="26"/>
      <c r="D368" s="26"/>
      <c r="E368" s="26"/>
      <c r="F368" s="26"/>
      <c r="G368" s="26"/>
    </row>
    <row r="369" spans="3:7" ht="16.5" customHeight="1" x14ac:dyDescent="0.2">
      <c r="C369" s="26"/>
      <c r="D369" s="26"/>
      <c r="E369" s="26"/>
      <c r="F369" s="26"/>
      <c r="G369" s="26"/>
    </row>
    <row r="370" spans="3:7" ht="16.5" customHeight="1" x14ac:dyDescent="0.2">
      <c r="C370" s="26"/>
      <c r="D370" s="26"/>
      <c r="E370" s="26"/>
      <c r="F370" s="26"/>
      <c r="G370" s="26"/>
    </row>
    <row r="371" spans="3:7" ht="16.5" customHeight="1" x14ac:dyDescent="0.2">
      <c r="C371" s="26"/>
      <c r="D371" s="26"/>
      <c r="E371" s="26"/>
      <c r="F371" s="26"/>
      <c r="G371" s="26"/>
    </row>
    <row r="372" spans="3:7" ht="16.5" customHeight="1" x14ac:dyDescent="0.2">
      <c r="C372" s="26"/>
      <c r="D372" s="26"/>
      <c r="E372" s="26"/>
      <c r="F372" s="26"/>
      <c r="G372" s="26"/>
    </row>
    <row r="373" spans="3:7" ht="16.5" customHeight="1" x14ac:dyDescent="0.2">
      <c r="C373" s="26"/>
      <c r="D373" s="26"/>
      <c r="E373" s="26"/>
      <c r="F373" s="26"/>
      <c r="G373" s="26"/>
    </row>
    <row r="374" spans="3:7" ht="16.5" customHeight="1" x14ac:dyDescent="0.2">
      <c r="C374" s="26"/>
      <c r="D374" s="26"/>
      <c r="E374" s="26"/>
      <c r="F374" s="26"/>
      <c r="G374" s="26"/>
    </row>
    <row r="375" spans="3:7" ht="16.5" customHeight="1" x14ac:dyDescent="0.2">
      <c r="C375" s="26"/>
      <c r="D375" s="26"/>
      <c r="E375" s="26"/>
      <c r="F375" s="26"/>
      <c r="G375" s="26"/>
    </row>
    <row r="376" spans="3:7" ht="16.5" customHeight="1" x14ac:dyDescent="0.2">
      <c r="C376" s="26"/>
      <c r="D376" s="26"/>
      <c r="E376" s="26"/>
      <c r="F376" s="26"/>
      <c r="G376" s="26"/>
    </row>
    <row r="377" spans="3:7" ht="16.5" customHeight="1" x14ac:dyDescent="0.2">
      <c r="C377" s="26"/>
      <c r="D377" s="26"/>
      <c r="E377" s="26"/>
      <c r="F377" s="26"/>
      <c r="G377" s="26"/>
    </row>
    <row r="378" spans="3:7" ht="16.5" customHeight="1" x14ac:dyDescent="0.2">
      <c r="C378" s="26"/>
      <c r="D378" s="26"/>
      <c r="E378" s="26"/>
      <c r="F378" s="26"/>
      <c r="G378" s="26"/>
    </row>
    <row r="379" spans="3:7" ht="16.5" customHeight="1" x14ac:dyDescent="0.2">
      <c r="C379" s="26"/>
      <c r="D379" s="26"/>
      <c r="E379" s="26"/>
      <c r="F379" s="26"/>
      <c r="G379" s="26"/>
    </row>
    <row r="380" spans="3:7" ht="16.5" customHeight="1" x14ac:dyDescent="0.2">
      <c r="C380" s="26"/>
      <c r="D380" s="26"/>
      <c r="E380" s="26"/>
      <c r="F380" s="26"/>
      <c r="G380" s="26"/>
    </row>
    <row r="381" spans="3:7" ht="16.5" customHeight="1" x14ac:dyDescent="0.2">
      <c r="C381" s="26"/>
      <c r="D381" s="26"/>
      <c r="E381" s="26"/>
      <c r="F381" s="26"/>
      <c r="G381" s="26"/>
    </row>
    <row r="382" spans="3:7" ht="16.5" customHeight="1" x14ac:dyDescent="0.2">
      <c r="C382" s="26"/>
      <c r="D382" s="26"/>
      <c r="E382" s="26"/>
      <c r="F382" s="26"/>
      <c r="G382" s="26"/>
    </row>
    <row r="383" spans="3:7" ht="16.5" customHeight="1" x14ac:dyDescent="0.2">
      <c r="C383" s="26"/>
      <c r="D383" s="26"/>
      <c r="E383" s="26"/>
      <c r="F383" s="26"/>
      <c r="G383" s="26"/>
    </row>
    <row r="384" spans="3:7" ht="16.5" customHeight="1" x14ac:dyDescent="0.2">
      <c r="C384" s="26"/>
      <c r="D384" s="26"/>
      <c r="E384" s="26"/>
      <c r="F384" s="26"/>
      <c r="G384" s="26"/>
    </row>
    <row r="385" spans="3:7" ht="16.5" customHeight="1" x14ac:dyDescent="0.2">
      <c r="C385" s="26"/>
      <c r="D385" s="26"/>
      <c r="E385" s="26"/>
      <c r="F385" s="26"/>
      <c r="G385" s="26"/>
    </row>
    <row r="386" spans="3:7" ht="16.5" customHeight="1" x14ac:dyDescent="0.2">
      <c r="C386" s="26"/>
      <c r="D386" s="26"/>
      <c r="E386" s="26"/>
      <c r="F386" s="26"/>
      <c r="G386" s="26"/>
    </row>
    <row r="387" spans="3:7" ht="16.5" customHeight="1" x14ac:dyDescent="0.2">
      <c r="C387" s="26"/>
      <c r="D387" s="26"/>
      <c r="E387" s="26"/>
      <c r="F387" s="26"/>
      <c r="G387" s="26"/>
    </row>
    <row r="388" spans="3:7" ht="16.5" customHeight="1" x14ac:dyDescent="0.2">
      <c r="C388" s="26"/>
      <c r="D388" s="26"/>
      <c r="E388" s="26"/>
      <c r="F388" s="26"/>
      <c r="G388" s="26"/>
    </row>
    <row r="389" spans="3:7" ht="16.5" customHeight="1" x14ac:dyDescent="0.2">
      <c r="C389" s="26"/>
      <c r="D389" s="26"/>
      <c r="E389" s="26"/>
      <c r="F389" s="26"/>
      <c r="G389" s="26"/>
    </row>
    <row r="390" spans="3:7" ht="16.5" customHeight="1" x14ac:dyDescent="0.2">
      <c r="C390" s="26"/>
      <c r="D390" s="26"/>
      <c r="E390" s="26"/>
      <c r="F390" s="26"/>
      <c r="G390" s="26"/>
    </row>
    <row r="391" spans="3:7" ht="16.5" customHeight="1" x14ac:dyDescent="0.2">
      <c r="C391" s="26"/>
      <c r="D391" s="26"/>
      <c r="E391" s="26"/>
      <c r="F391" s="26"/>
      <c r="G391" s="26"/>
    </row>
    <row r="392" spans="3:7" ht="16.5" customHeight="1" x14ac:dyDescent="0.2">
      <c r="C392" s="26"/>
      <c r="D392" s="26"/>
      <c r="E392" s="26"/>
      <c r="F392" s="26"/>
      <c r="G392" s="26"/>
    </row>
    <row r="393" spans="3:7" ht="16.5" customHeight="1" x14ac:dyDescent="0.2">
      <c r="C393" s="26"/>
      <c r="D393" s="26"/>
      <c r="E393" s="26"/>
      <c r="F393" s="26"/>
      <c r="G393" s="26"/>
    </row>
    <row r="394" spans="3:7" ht="16.5" customHeight="1" x14ac:dyDescent="0.2">
      <c r="C394" s="26"/>
      <c r="D394" s="26"/>
      <c r="E394" s="26"/>
      <c r="F394" s="26"/>
      <c r="G394" s="26"/>
    </row>
    <row r="395" spans="3:7" ht="16.5" customHeight="1" x14ac:dyDescent="0.2">
      <c r="C395" s="26"/>
      <c r="D395" s="26"/>
      <c r="E395" s="26"/>
      <c r="F395" s="26"/>
      <c r="G395" s="26"/>
    </row>
    <row r="396" spans="3:7" ht="16.5" customHeight="1" x14ac:dyDescent="0.2">
      <c r="C396" s="26"/>
      <c r="D396" s="26"/>
      <c r="E396" s="26"/>
      <c r="F396" s="26"/>
      <c r="G396" s="26"/>
    </row>
    <row r="397" spans="3:7" ht="16.5" customHeight="1" x14ac:dyDescent="0.2">
      <c r="C397" s="26"/>
      <c r="D397" s="26"/>
      <c r="E397" s="26"/>
      <c r="F397" s="26"/>
      <c r="G397" s="26"/>
    </row>
    <row r="398" spans="3:7" ht="16.5" customHeight="1" x14ac:dyDescent="0.2">
      <c r="C398" s="26"/>
      <c r="D398" s="26"/>
      <c r="E398" s="26"/>
      <c r="F398" s="26"/>
      <c r="G398" s="26"/>
    </row>
    <row r="399" spans="3:7" ht="16.5" customHeight="1" x14ac:dyDescent="0.2">
      <c r="C399" s="26"/>
      <c r="D399" s="26"/>
      <c r="E399" s="26"/>
      <c r="F399" s="26"/>
      <c r="G399" s="26"/>
    </row>
    <row r="400" spans="3:7" ht="16.5" customHeight="1" x14ac:dyDescent="0.2">
      <c r="C400" s="26"/>
      <c r="D400" s="26"/>
      <c r="E400" s="26"/>
      <c r="F400" s="26"/>
      <c r="G400" s="26"/>
    </row>
    <row r="401" spans="3:7" ht="16.5" customHeight="1" x14ac:dyDescent="0.2">
      <c r="C401" s="26"/>
      <c r="D401" s="26"/>
      <c r="E401" s="26"/>
      <c r="F401" s="26"/>
      <c r="G401" s="26"/>
    </row>
    <row r="402" spans="3:7" ht="16.5" customHeight="1" x14ac:dyDescent="0.2">
      <c r="C402" s="26"/>
      <c r="D402" s="26"/>
      <c r="E402" s="26"/>
      <c r="F402" s="26"/>
      <c r="G402" s="26"/>
    </row>
    <row r="403" spans="3:7" ht="16.5" customHeight="1" x14ac:dyDescent="0.2">
      <c r="C403" s="26"/>
      <c r="D403" s="26"/>
      <c r="E403" s="26"/>
      <c r="F403" s="26"/>
      <c r="G403" s="26"/>
    </row>
    <row r="404" spans="3:7" ht="16.5" customHeight="1" x14ac:dyDescent="0.2">
      <c r="C404" s="26"/>
      <c r="D404" s="26"/>
      <c r="E404" s="26"/>
      <c r="F404" s="26"/>
      <c r="G404" s="26"/>
    </row>
    <row r="405" spans="3:7" ht="16.5" customHeight="1" x14ac:dyDescent="0.2">
      <c r="C405" s="26"/>
      <c r="D405" s="26"/>
      <c r="E405" s="26"/>
      <c r="F405" s="26"/>
      <c r="G405" s="26"/>
    </row>
    <row r="406" spans="3:7" ht="16.5" customHeight="1" x14ac:dyDescent="0.2">
      <c r="C406" s="26"/>
      <c r="D406" s="26"/>
      <c r="E406" s="26"/>
      <c r="F406" s="26"/>
      <c r="G406" s="26"/>
    </row>
    <row r="407" spans="3:7" ht="16.5" customHeight="1" x14ac:dyDescent="0.2">
      <c r="C407" s="26"/>
      <c r="D407" s="26"/>
      <c r="E407" s="26"/>
      <c r="F407" s="26"/>
      <c r="G407" s="26"/>
    </row>
    <row r="408" spans="3:7" ht="16.5" customHeight="1" x14ac:dyDescent="0.2">
      <c r="C408" s="26"/>
      <c r="D408" s="26"/>
      <c r="E408" s="26"/>
      <c r="F408" s="26"/>
      <c r="G408" s="26"/>
    </row>
    <row r="409" spans="3:7" ht="16.5" customHeight="1" x14ac:dyDescent="0.2">
      <c r="C409" s="26"/>
      <c r="D409" s="26"/>
      <c r="E409" s="26"/>
      <c r="F409" s="26"/>
      <c r="G409" s="26"/>
    </row>
    <row r="410" spans="3:7" ht="16.5" customHeight="1" x14ac:dyDescent="0.2">
      <c r="C410" s="26"/>
      <c r="D410" s="26"/>
      <c r="E410" s="26"/>
      <c r="F410" s="26"/>
      <c r="G410" s="26"/>
    </row>
    <row r="411" spans="3:7" ht="16.5" customHeight="1" x14ac:dyDescent="0.2">
      <c r="C411" s="26"/>
      <c r="D411" s="26"/>
      <c r="E411" s="26"/>
      <c r="F411" s="26"/>
      <c r="G411" s="26"/>
    </row>
    <row r="412" spans="3:7" ht="16.5" customHeight="1" x14ac:dyDescent="0.2">
      <c r="C412" s="26"/>
      <c r="D412" s="26"/>
      <c r="E412" s="26"/>
      <c r="F412" s="26"/>
      <c r="G412" s="26"/>
    </row>
    <row r="413" spans="3:7" ht="16.5" customHeight="1" x14ac:dyDescent="0.2">
      <c r="C413" s="26"/>
      <c r="D413" s="26"/>
      <c r="E413" s="26"/>
      <c r="F413" s="26"/>
      <c r="G413" s="26"/>
    </row>
    <row r="414" spans="3:7" ht="16.5" customHeight="1" x14ac:dyDescent="0.2">
      <c r="C414" s="26"/>
      <c r="D414" s="26"/>
      <c r="E414" s="26"/>
      <c r="F414" s="26"/>
      <c r="G414" s="26"/>
    </row>
    <row r="415" spans="3:7" ht="16.5" customHeight="1" x14ac:dyDescent="0.2">
      <c r="C415" s="26"/>
      <c r="D415" s="26"/>
      <c r="E415" s="26"/>
      <c r="F415" s="26"/>
      <c r="G415" s="26"/>
    </row>
    <row r="416" spans="3:7" ht="16.5" customHeight="1" x14ac:dyDescent="0.2">
      <c r="C416" s="26"/>
      <c r="D416" s="26"/>
      <c r="E416" s="26"/>
      <c r="F416" s="26"/>
      <c r="G416" s="26"/>
    </row>
    <row r="417" spans="3:7" ht="16.5" customHeight="1" x14ac:dyDescent="0.2">
      <c r="C417" s="26"/>
      <c r="D417" s="26"/>
      <c r="E417" s="26"/>
      <c r="F417" s="26"/>
      <c r="G417" s="26"/>
    </row>
    <row r="418" spans="3:7" ht="16.5" customHeight="1" x14ac:dyDescent="0.2">
      <c r="C418" s="26"/>
      <c r="D418" s="26"/>
      <c r="E418" s="26"/>
      <c r="F418" s="26"/>
      <c r="G418" s="26"/>
    </row>
    <row r="419" spans="3:7" ht="16.5" customHeight="1" x14ac:dyDescent="0.2">
      <c r="C419" s="26"/>
      <c r="D419" s="26"/>
      <c r="E419" s="26"/>
      <c r="F419" s="26"/>
      <c r="G419" s="26"/>
    </row>
    <row r="420" spans="3:7" ht="16.5" customHeight="1" x14ac:dyDescent="0.2">
      <c r="C420" s="26"/>
      <c r="D420" s="26"/>
      <c r="E420" s="26"/>
      <c r="F420" s="26"/>
      <c r="G420" s="26"/>
    </row>
    <row r="421" spans="3:7" ht="16.5" customHeight="1" x14ac:dyDescent="0.2">
      <c r="C421" s="26"/>
      <c r="D421" s="26"/>
      <c r="E421" s="26"/>
      <c r="F421" s="26"/>
      <c r="G421" s="26"/>
    </row>
    <row r="422" spans="3:7" ht="16.5" customHeight="1" x14ac:dyDescent="0.2">
      <c r="C422" s="26"/>
      <c r="D422" s="26"/>
      <c r="E422" s="26"/>
      <c r="F422" s="26"/>
      <c r="G422" s="26"/>
    </row>
    <row r="423" spans="3:7" ht="16.5" customHeight="1" x14ac:dyDescent="0.2">
      <c r="C423" s="26"/>
      <c r="D423" s="26"/>
      <c r="E423" s="26"/>
      <c r="F423" s="26"/>
      <c r="G423" s="26"/>
    </row>
    <row r="424" spans="3:7" ht="16.5" customHeight="1" x14ac:dyDescent="0.2">
      <c r="C424" s="26"/>
      <c r="D424" s="26"/>
      <c r="E424" s="26"/>
      <c r="F424" s="26"/>
      <c r="G424" s="26"/>
    </row>
    <row r="425" spans="3:7" ht="16.5" customHeight="1" x14ac:dyDescent="0.2">
      <c r="C425" s="26"/>
      <c r="D425" s="26"/>
      <c r="E425" s="26"/>
      <c r="F425" s="26"/>
      <c r="G425" s="26"/>
    </row>
    <row r="426" spans="3:7" ht="16.5" customHeight="1" x14ac:dyDescent="0.2">
      <c r="C426" s="26"/>
      <c r="D426" s="26"/>
      <c r="E426" s="26"/>
      <c r="F426" s="26"/>
      <c r="G426" s="26"/>
    </row>
    <row r="427" spans="3:7" ht="16.5" customHeight="1" x14ac:dyDescent="0.2">
      <c r="C427" s="26"/>
      <c r="D427" s="26"/>
      <c r="E427" s="26"/>
      <c r="F427" s="26"/>
      <c r="G427" s="26"/>
    </row>
    <row r="428" spans="3:7" ht="16.5" customHeight="1" x14ac:dyDescent="0.2">
      <c r="C428" s="26"/>
      <c r="D428" s="26"/>
      <c r="E428" s="26"/>
      <c r="F428" s="26"/>
      <c r="G428" s="26"/>
    </row>
    <row r="429" spans="3:7" ht="16.5" customHeight="1" x14ac:dyDescent="0.2">
      <c r="C429" s="26"/>
      <c r="D429" s="26"/>
      <c r="E429" s="26"/>
      <c r="F429" s="26"/>
      <c r="G429" s="26"/>
    </row>
    <row r="430" spans="3:7" ht="16.5" customHeight="1" x14ac:dyDescent="0.2">
      <c r="C430" s="26"/>
      <c r="D430" s="26"/>
      <c r="E430" s="26"/>
      <c r="F430" s="26"/>
      <c r="G430" s="26"/>
    </row>
    <row r="431" spans="3:7" ht="16.5" customHeight="1" x14ac:dyDescent="0.2">
      <c r="C431" s="26"/>
      <c r="D431" s="26"/>
      <c r="E431" s="26"/>
      <c r="F431" s="26"/>
      <c r="G431" s="26"/>
    </row>
    <row r="432" spans="3:7" ht="16.5" customHeight="1" x14ac:dyDescent="0.2">
      <c r="C432" s="26"/>
      <c r="D432" s="26"/>
      <c r="E432" s="26"/>
      <c r="F432" s="26"/>
      <c r="G432" s="26"/>
    </row>
    <row r="433" spans="3:7" ht="16.5" customHeight="1" x14ac:dyDescent="0.2">
      <c r="C433" s="26"/>
      <c r="D433" s="26"/>
      <c r="E433" s="26"/>
      <c r="F433" s="26"/>
      <c r="G433" s="26"/>
    </row>
    <row r="434" spans="3:7" ht="16.5" customHeight="1" x14ac:dyDescent="0.2">
      <c r="C434" s="26"/>
      <c r="D434" s="26"/>
      <c r="E434" s="26"/>
      <c r="F434" s="26"/>
      <c r="G434" s="26"/>
    </row>
    <row r="435" spans="3:7" ht="16.5" customHeight="1" x14ac:dyDescent="0.2">
      <c r="C435" s="26"/>
      <c r="D435" s="26"/>
      <c r="E435" s="26"/>
      <c r="F435" s="26"/>
      <c r="G435" s="26"/>
    </row>
    <row r="436" spans="3:7" ht="16.5" customHeight="1" x14ac:dyDescent="0.2">
      <c r="C436" s="26"/>
      <c r="D436" s="26"/>
      <c r="E436" s="26"/>
      <c r="F436" s="26"/>
      <c r="G436" s="26"/>
    </row>
    <row r="437" spans="3:7" ht="16.5" customHeight="1" x14ac:dyDescent="0.2">
      <c r="C437" s="26"/>
      <c r="D437" s="26"/>
      <c r="E437" s="26"/>
      <c r="F437" s="26"/>
      <c r="G437" s="26"/>
    </row>
    <row r="438" spans="3:7" ht="16.5" customHeight="1" x14ac:dyDescent="0.2">
      <c r="C438" s="26"/>
      <c r="D438" s="26"/>
      <c r="E438" s="26"/>
      <c r="F438" s="26"/>
      <c r="G438" s="26"/>
    </row>
    <row r="439" spans="3:7" ht="16.5" customHeight="1" x14ac:dyDescent="0.2">
      <c r="C439" s="26"/>
      <c r="D439" s="26"/>
      <c r="E439" s="26"/>
      <c r="F439" s="26"/>
      <c r="G439" s="26"/>
    </row>
    <row r="440" spans="3:7" ht="16.5" customHeight="1" x14ac:dyDescent="0.2">
      <c r="C440" s="26"/>
      <c r="D440" s="26"/>
      <c r="E440" s="26"/>
      <c r="F440" s="26"/>
      <c r="G440" s="26"/>
    </row>
    <row r="441" spans="3:7" ht="16.5" customHeight="1" x14ac:dyDescent="0.2">
      <c r="C441" s="26"/>
      <c r="D441" s="26"/>
      <c r="E441" s="26"/>
      <c r="F441" s="26"/>
      <c r="G441" s="26"/>
    </row>
    <row r="442" spans="3:7" ht="16.5" customHeight="1" x14ac:dyDescent="0.2">
      <c r="C442" s="26"/>
      <c r="D442" s="26"/>
      <c r="E442" s="26"/>
      <c r="F442" s="26"/>
      <c r="G442" s="26"/>
    </row>
    <row r="443" spans="3:7" ht="16.5" customHeight="1" x14ac:dyDescent="0.2">
      <c r="C443" s="26"/>
      <c r="D443" s="26"/>
      <c r="E443" s="26"/>
      <c r="F443" s="26"/>
      <c r="G443" s="26"/>
    </row>
    <row r="444" spans="3:7" ht="16.5" customHeight="1" x14ac:dyDescent="0.2">
      <c r="C444" s="26"/>
      <c r="D444" s="26"/>
      <c r="E444" s="26"/>
      <c r="F444" s="26"/>
      <c r="G444" s="26"/>
    </row>
    <row r="445" spans="3:7" ht="16.5" customHeight="1" x14ac:dyDescent="0.2">
      <c r="C445" s="26"/>
      <c r="D445" s="26"/>
      <c r="E445" s="26"/>
      <c r="F445" s="26"/>
      <c r="G445" s="26"/>
    </row>
    <row r="446" spans="3:7" ht="16.5" customHeight="1" x14ac:dyDescent="0.2">
      <c r="C446" s="26"/>
      <c r="D446" s="26"/>
      <c r="E446" s="26"/>
      <c r="F446" s="26"/>
      <c r="G446" s="26"/>
    </row>
    <row r="447" spans="3:7" ht="16.5" customHeight="1" x14ac:dyDescent="0.2">
      <c r="C447" s="26"/>
      <c r="D447" s="26"/>
      <c r="E447" s="26"/>
      <c r="F447" s="26"/>
      <c r="G447" s="26"/>
    </row>
    <row r="448" spans="3:7" ht="16.5" customHeight="1" x14ac:dyDescent="0.2">
      <c r="C448" s="26"/>
      <c r="D448" s="26"/>
      <c r="E448" s="26"/>
      <c r="F448" s="26"/>
      <c r="G448" s="26"/>
    </row>
    <row r="449" spans="3:7" ht="16.5" customHeight="1" x14ac:dyDescent="0.2">
      <c r="C449" s="26"/>
      <c r="D449" s="26"/>
      <c r="E449" s="26"/>
      <c r="F449" s="26"/>
      <c r="G449" s="26"/>
    </row>
    <row r="450" spans="3:7" ht="16.5" customHeight="1" x14ac:dyDescent="0.2">
      <c r="C450" s="26"/>
      <c r="D450" s="26"/>
      <c r="E450" s="26"/>
      <c r="F450" s="26"/>
      <c r="G450" s="26"/>
    </row>
    <row r="451" spans="3:7" ht="16.5" customHeight="1" x14ac:dyDescent="0.2">
      <c r="C451" s="26"/>
      <c r="D451" s="26"/>
      <c r="E451" s="26"/>
      <c r="F451" s="26"/>
      <c r="G451" s="26"/>
    </row>
    <row r="452" spans="3:7" ht="16.5" customHeight="1" x14ac:dyDescent="0.2">
      <c r="C452" s="26"/>
      <c r="D452" s="26"/>
      <c r="E452" s="26"/>
      <c r="F452" s="26"/>
      <c r="G452" s="26"/>
    </row>
    <row r="453" spans="3:7" ht="16.5" customHeight="1" x14ac:dyDescent="0.2">
      <c r="C453" s="26"/>
      <c r="D453" s="26"/>
      <c r="E453" s="26"/>
      <c r="F453" s="26"/>
      <c r="G453" s="26"/>
    </row>
    <row r="454" spans="3:7" ht="16.5" customHeight="1" x14ac:dyDescent="0.2">
      <c r="C454" s="26"/>
      <c r="D454" s="26"/>
      <c r="E454" s="26"/>
      <c r="F454" s="26"/>
      <c r="G454" s="26"/>
    </row>
    <row r="455" spans="3:7" ht="16.5" customHeight="1" x14ac:dyDescent="0.2">
      <c r="C455" s="26"/>
      <c r="D455" s="26"/>
      <c r="E455" s="26"/>
      <c r="F455" s="26"/>
      <c r="G455" s="26"/>
    </row>
    <row r="456" spans="3:7" ht="16.5" customHeight="1" x14ac:dyDescent="0.2">
      <c r="C456" s="26"/>
      <c r="D456" s="26"/>
      <c r="E456" s="26"/>
      <c r="F456" s="26"/>
      <c r="G456" s="26"/>
    </row>
    <row r="457" spans="3:7" ht="16.5" customHeight="1" x14ac:dyDescent="0.2">
      <c r="C457" s="26"/>
      <c r="D457" s="26"/>
      <c r="E457" s="26"/>
      <c r="F457" s="26"/>
      <c r="G457" s="26"/>
    </row>
    <row r="458" spans="3:7" ht="16.5" customHeight="1" x14ac:dyDescent="0.2">
      <c r="C458" s="26"/>
      <c r="D458" s="26"/>
      <c r="E458" s="26"/>
      <c r="F458" s="26"/>
      <c r="G458" s="26"/>
    </row>
    <row r="459" spans="3:7" ht="16.5" customHeight="1" x14ac:dyDescent="0.2">
      <c r="C459" s="153"/>
      <c r="D459" s="26"/>
      <c r="E459" s="26"/>
      <c r="F459" s="26"/>
      <c r="G459" s="26"/>
    </row>
    <row r="460" spans="3:7" ht="16.5" customHeight="1" x14ac:dyDescent="0.2">
      <c r="C460" s="153"/>
      <c r="D460" s="26"/>
      <c r="E460" s="26"/>
      <c r="F460" s="26"/>
      <c r="G460" s="26"/>
    </row>
    <row r="461" spans="3:7" ht="16.5" customHeight="1" x14ac:dyDescent="0.2">
      <c r="C461" s="153"/>
      <c r="D461" s="26"/>
      <c r="E461" s="26"/>
      <c r="F461" s="26"/>
      <c r="G461" s="26"/>
    </row>
    <row r="462" spans="3:7" ht="16.5" customHeight="1" x14ac:dyDescent="0.2">
      <c r="C462" s="153"/>
      <c r="D462" s="26"/>
      <c r="E462" s="26"/>
      <c r="F462" s="26"/>
      <c r="G462" s="26"/>
    </row>
    <row r="463" spans="3:7" ht="16.5" customHeight="1" x14ac:dyDescent="0.2">
      <c r="C463" s="153"/>
      <c r="D463" s="26"/>
      <c r="E463" s="26"/>
      <c r="F463" s="26"/>
      <c r="G463" s="26"/>
    </row>
    <row r="464" spans="3:7" ht="16.5" customHeight="1" x14ac:dyDescent="0.2">
      <c r="C464" s="153"/>
      <c r="D464" s="26"/>
      <c r="E464" s="26"/>
      <c r="F464" s="26"/>
      <c r="G464" s="26"/>
    </row>
    <row r="465" spans="3:7" ht="16.5" customHeight="1" x14ac:dyDescent="0.2">
      <c r="C465" s="153"/>
      <c r="D465" s="26"/>
      <c r="E465" s="26"/>
      <c r="F465" s="26"/>
      <c r="G465" s="26"/>
    </row>
    <row r="466" spans="3:7" ht="16.5" customHeight="1" x14ac:dyDescent="0.2">
      <c r="C466" s="153"/>
      <c r="D466" s="26"/>
      <c r="E466" s="26"/>
      <c r="F466" s="26"/>
      <c r="G466" s="26"/>
    </row>
    <row r="467" spans="3:7" ht="16.5" customHeight="1" x14ac:dyDescent="0.2">
      <c r="C467" s="153"/>
      <c r="D467" s="26"/>
      <c r="E467" s="26"/>
      <c r="F467" s="26"/>
      <c r="G467" s="26"/>
    </row>
    <row r="468" spans="3:7" ht="16.5" customHeight="1" x14ac:dyDescent="0.2">
      <c r="C468" s="153"/>
      <c r="D468" s="26"/>
      <c r="E468" s="26"/>
      <c r="F468" s="26"/>
      <c r="G468" s="26"/>
    </row>
    <row r="469" spans="3:7" ht="16.5" customHeight="1" x14ac:dyDescent="0.2">
      <c r="C469" s="153"/>
      <c r="D469" s="26"/>
      <c r="E469" s="26"/>
      <c r="F469" s="26"/>
      <c r="G469" s="26"/>
    </row>
    <row r="470" spans="3:7" ht="16.5" customHeight="1" x14ac:dyDescent="0.2">
      <c r="C470" s="153"/>
      <c r="D470" s="26"/>
      <c r="E470" s="26"/>
      <c r="F470" s="26"/>
      <c r="G470" s="26"/>
    </row>
    <row r="471" spans="3:7" ht="16.5" customHeight="1" x14ac:dyDescent="0.2">
      <c r="C471" s="153"/>
      <c r="D471" s="26"/>
      <c r="E471" s="26"/>
      <c r="F471" s="26"/>
      <c r="G471" s="26"/>
    </row>
    <row r="472" spans="3:7" ht="16.5" customHeight="1" x14ac:dyDescent="0.2">
      <c r="C472" s="153"/>
      <c r="D472" s="26"/>
      <c r="E472" s="26"/>
      <c r="F472" s="26"/>
      <c r="G472" s="26"/>
    </row>
    <row r="473" spans="3:7" ht="16.5" customHeight="1" x14ac:dyDescent="0.2">
      <c r="C473" s="153"/>
      <c r="D473" s="26"/>
      <c r="E473" s="26"/>
      <c r="F473" s="26"/>
      <c r="G473" s="26"/>
    </row>
    <row r="474" spans="3:7" ht="16.5" customHeight="1" x14ac:dyDescent="0.2">
      <c r="C474" s="153"/>
      <c r="D474" s="26"/>
      <c r="E474" s="26"/>
      <c r="F474" s="26"/>
      <c r="G474" s="26"/>
    </row>
    <row r="475" spans="3:7" ht="16.5" customHeight="1" x14ac:dyDescent="0.2">
      <c r="C475" s="153"/>
      <c r="D475" s="26"/>
      <c r="E475" s="26"/>
      <c r="F475" s="26"/>
      <c r="G475" s="26"/>
    </row>
    <row r="476" spans="3:7" ht="16.5" customHeight="1" x14ac:dyDescent="0.2">
      <c r="C476" s="153"/>
      <c r="D476" s="26"/>
      <c r="E476" s="26"/>
      <c r="F476" s="26"/>
      <c r="G476" s="26"/>
    </row>
    <row r="477" spans="3:7" ht="16.5" customHeight="1" x14ac:dyDescent="0.2">
      <c r="C477" s="153"/>
      <c r="D477" s="26"/>
      <c r="E477" s="26"/>
      <c r="F477" s="26"/>
      <c r="G477" s="26"/>
    </row>
    <row r="478" spans="3:7" ht="16.5" customHeight="1" x14ac:dyDescent="0.2">
      <c r="C478" s="153"/>
      <c r="D478" s="26"/>
      <c r="E478" s="26"/>
      <c r="F478" s="26"/>
      <c r="G478" s="26"/>
    </row>
    <row r="479" spans="3:7" ht="16.5" customHeight="1" x14ac:dyDescent="0.2">
      <c r="C479" s="153"/>
      <c r="D479" s="26"/>
      <c r="E479" s="26"/>
      <c r="F479" s="26"/>
      <c r="G479" s="26"/>
    </row>
    <row r="480" spans="3:7" ht="16.5" customHeight="1" x14ac:dyDescent="0.2">
      <c r="C480" s="153"/>
      <c r="D480" s="26"/>
      <c r="E480" s="26"/>
      <c r="F480" s="26"/>
      <c r="G480" s="26"/>
    </row>
    <row r="481" spans="3:7" ht="16.5" customHeight="1" x14ac:dyDescent="0.2">
      <c r="C481" s="153"/>
      <c r="D481" s="26"/>
      <c r="E481" s="26"/>
      <c r="F481" s="26"/>
      <c r="G481" s="26"/>
    </row>
    <row r="482" spans="3:7" ht="16.5" customHeight="1" x14ac:dyDescent="0.2">
      <c r="C482" s="153"/>
      <c r="D482" s="26"/>
      <c r="E482" s="26"/>
      <c r="F482" s="26"/>
      <c r="G482" s="26"/>
    </row>
    <row r="483" spans="3:7" ht="16.5" customHeight="1" x14ac:dyDescent="0.2">
      <c r="C483" s="153"/>
      <c r="D483" s="26"/>
      <c r="E483" s="26"/>
      <c r="F483" s="26"/>
      <c r="G483" s="26"/>
    </row>
    <row r="484" spans="3:7" ht="16.5" customHeight="1" x14ac:dyDescent="0.2">
      <c r="C484" s="153"/>
      <c r="D484" s="26"/>
      <c r="E484" s="26"/>
      <c r="F484" s="26"/>
      <c r="G484" s="26"/>
    </row>
    <row r="485" spans="3:7" ht="16.5" customHeight="1" x14ac:dyDescent="0.2">
      <c r="C485" s="153"/>
      <c r="D485" s="26"/>
      <c r="E485" s="26"/>
      <c r="F485" s="26"/>
      <c r="G485" s="26"/>
    </row>
    <row r="486" spans="3:7" ht="16.5" customHeight="1" x14ac:dyDescent="0.2">
      <c r="C486" s="153"/>
      <c r="D486" s="26"/>
      <c r="E486" s="26"/>
      <c r="F486" s="26"/>
      <c r="G486" s="26"/>
    </row>
    <row r="487" spans="3:7" ht="16.5" customHeight="1" x14ac:dyDescent="0.2">
      <c r="C487" s="153"/>
      <c r="D487" s="26"/>
      <c r="E487" s="26"/>
      <c r="F487" s="26"/>
      <c r="G487" s="26"/>
    </row>
    <row r="488" spans="3:7" ht="16.5" customHeight="1" x14ac:dyDescent="0.2">
      <c r="C488" s="153"/>
      <c r="D488" s="26"/>
      <c r="E488" s="26"/>
      <c r="F488" s="26"/>
      <c r="G488" s="26"/>
    </row>
    <row r="489" spans="3:7" ht="16.5" customHeight="1" x14ac:dyDescent="0.2">
      <c r="C489" s="154"/>
      <c r="D489" s="26"/>
      <c r="E489" s="26"/>
      <c r="F489" s="26"/>
      <c r="G489" s="26"/>
    </row>
    <row r="490" spans="3:7" ht="16.5" customHeight="1" x14ac:dyDescent="0.2">
      <c r="C490" s="155"/>
      <c r="D490" s="26"/>
      <c r="E490" s="26"/>
      <c r="F490" s="26"/>
      <c r="G490" s="26"/>
    </row>
    <row r="491" spans="3:7" ht="16.5" customHeight="1" x14ac:dyDescent="0.2">
      <c r="C491" s="155"/>
      <c r="D491" s="26"/>
      <c r="E491" s="26"/>
      <c r="F491" s="26"/>
      <c r="G491" s="26"/>
    </row>
    <row r="492" spans="3:7" ht="16.5" customHeight="1" x14ac:dyDescent="0.2">
      <c r="C492" s="26"/>
      <c r="D492" s="26"/>
      <c r="E492" s="26"/>
      <c r="F492" s="26"/>
      <c r="G492" s="26"/>
    </row>
    <row r="493" spans="3:7" ht="16.5" customHeight="1" x14ac:dyDescent="0.2">
      <c r="C493" s="26"/>
      <c r="D493" s="26"/>
      <c r="E493" s="26"/>
      <c r="F493" s="26"/>
      <c r="G493" s="26"/>
    </row>
    <row r="494" spans="3:7" ht="16.5" customHeight="1" x14ac:dyDescent="0.2">
      <c r="C494" s="26"/>
      <c r="D494" s="26"/>
      <c r="E494" s="26"/>
      <c r="F494" s="26"/>
      <c r="G494" s="26"/>
    </row>
    <row r="495" spans="3:7" ht="16.5" customHeight="1" x14ac:dyDescent="0.2">
      <c r="C495" s="26"/>
      <c r="D495" s="26"/>
      <c r="E495" s="26"/>
      <c r="F495" s="26"/>
      <c r="G495" s="26"/>
    </row>
    <row r="496" spans="3:7" ht="16.5" customHeight="1" x14ac:dyDescent="0.2">
      <c r="C496" s="26"/>
      <c r="D496" s="26"/>
      <c r="E496" s="26"/>
      <c r="F496" s="26"/>
      <c r="G496" s="26"/>
    </row>
    <row r="497" spans="3:7" ht="16.5" customHeight="1" x14ac:dyDescent="0.2">
      <c r="C497" s="26"/>
      <c r="D497" s="26"/>
      <c r="E497" s="26"/>
      <c r="F497" s="26"/>
      <c r="G497" s="26"/>
    </row>
    <row r="498" spans="3:7" ht="16.5" customHeight="1" x14ac:dyDescent="0.2">
      <c r="C498" s="26"/>
      <c r="D498" s="26"/>
      <c r="E498" s="26"/>
      <c r="F498" s="26"/>
      <c r="G498" s="26"/>
    </row>
    <row r="499" spans="3:7" ht="16.5" customHeight="1" x14ac:dyDescent="0.2">
      <c r="C499" s="26"/>
      <c r="D499" s="26"/>
      <c r="E499" s="26"/>
      <c r="F499" s="26"/>
      <c r="G499" s="26"/>
    </row>
    <row r="500" spans="3:7" ht="16.5" customHeight="1" x14ac:dyDescent="0.2">
      <c r="C500" s="26"/>
      <c r="D500" s="26"/>
      <c r="E500" s="26"/>
      <c r="F500" s="26"/>
      <c r="G500" s="26"/>
    </row>
    <row r="501" spans="3:7" ht="16.5" customHeight="1" x14ac:dyDescent="0.2">
      <c r="C501" s="26"/>
      <c r="D501" s="26"/>
      <c r="E501" s="26"/>
      <c r="F501" s="26"/>
      <c r="G501" s="26"/>
    </row>
    <row r="502" spans="3:7" ht="16.5" customHeight="1" x14ac:dyDescent="0.2">
      <c r="C502" s="26"/>
      <c r="D502" s="26"/>
      <c r="E502" s="26"/>
      <c r="F502" s="26"/>
      <c r="G502" s="26"/>
    </row>
    <row r="503" spans="3:7" ht="16.5" customHeight="1" x14ac:dyDescent="0.2">
      <c r="C503" s="26"/>
      <c r="D503" s="26"/>
      <c r="E503" s="26"/>
      <c r="F503" s="26"/>
      <c r="G503" s="26"/>
    </row>
    <row r="504" spans="3:7" ht="16.5" customHeight="1" x14ac:dyDescent="0.2">
      <c r="C504" s="26"/>
      <c r="D504" s="26"/>
      <c r="E504" s="26"/>
      <c r="F504" s="26"/>
      <c r="G504" s="26"/>
    </row>
    <row r="505" spans="3:7" ht="16.5" customHeight="1" x14ac:dyDescent="0.2">
      <c r="C505" s="26"/>
      <c r="D505" s="26"/>
      <c r="E505" s="26"/>
      <c r="F505" s="26"/>
      <c r="G505" s="26"/>
    </row>
    <row r="506" spans="3:7" ht="16.5" customHeight="1" x14ac:dyDescent="0.2">
      <c r="C506" s="26"/>
      <c r="D506" s="26"/>
      <c r="E506" s="26"/>
      <c r="F506" s="26"/>
      <c r="G506" s="26"/>
    </row>
    <row r="507" spans="3:7" ht="16.5" customHeight="1" x14ac:dyDescent="0.2">
      <c r="C507" s="26"/>
      <c r="D507" s="26"/>
      <c r="E507" s="26"/>
      <c r="F507" s="26"/>
      <c r="G507" s="26"/>
    </row>
    <row r="508" spans="3:7" ht="16.5" customHeight="1" x14ac:dyDescent="0.2">
      <c r="C508" s="26"/>
      <c r="D508" s="26"/>
      <c r="E508" s="26"/>
      <c r="F508" s="26"/>
      <c r="G508" s="26"/>
    </row>
    <row r="509" spans="3:7" ht="16.5" customHeight="1" x14ac:dyDescent="0.2">
      <c r="C509" s="26"/>
      <c r="D509" s="26"/>
      <c r="E509" s="26"/>
      <c r="F509" s="26"/>
      <c r="G509" s="26"/>
    </row>
    <row r="510" spans="3:7" ht="16.5" customHeight="1" x14ac:dyDescent="0.2">
      <c r="C510" s="26"/>
      <c r="D510" s="26"/>
      <c r="E510" s="26"/>
      <c r="F510" s="26"/>
      <c r="G510" s="26"/>
    </row>
    <row r="511" spans="3:7" ht="16.5" customHeight="1" x14ac:dyDescent="0.2">
      <c r="C511" s="26"/>
      <c r="D511" s="26"/>
      <c r="E511" s="26"/>
      <c r="F511" s="26"/>
      <c r="G511" s="26"/>
    </row>
    <row r="512" spans="3:7" ht="16.5" customHeight="1" x14ac:dyDescent="0.2">
      <c r="C512" s="26"/>
      <c r="D512" s="26"/>
      <c r="E512" s="26"/>
      <c r="F512" s="26"/>
      <c r="G512" s="26"/>
    </row>
    <row r="513" spans="3:7" ht="16.5" customHeight="1" x14ac:dyDescent="0.2">
      <c r="C513" s="26"/>
      <c r="D513" s="26"/>
      <c r="E513" s="26"/>
      <c r="F513" s="26"/>
      <c r="G513" s="26"/>
    </row>
    <row r="514" spans="3:7" ht="16.5" customHeight="1" x14ac:dyDescent="0.2">
      <c r="C514" s="26"/>
      <c r="D514" s="26"/>
      <c r="E514" s="26"/>
      <c r="F514" s="26"/>
      <c r="G514" s="26"/>
    </row>
    <row r="515" spans="3:7" ht="16.5" customHeight="1" x14ac:dyDescent="0.2">
      <c r="C515" s="26"/>
      <c r="D515" s="26"/>
      <c r="E515" s="26"/>
      <c r="F515" s="26"/>
      <c r="G515" s="26"/>
    </row>
    <row r="516" spans="3:7" ht="16.5" customHeight="1" x14ac:dyDescent="0.2">
      <c r="C516" s="26"/>
      <c r="D516" s="26"/>
      <c r="E516" s="26"/>
      <c r="F516" s="26"/>
      <c r="G516" s="26"/>
    </row>
    <row r="517" spans="3:7" ht="16.5" customHeight="1" x14ac:dyDescent="0.2">
      <c r="C517" s="26"/>
      <c r="D517" s="26"/>
      <c r="E517" s="26"/>
      <c r="F517" s="26"/>
      <c r="G517" s="26"/>
    </row>
    <row r="518" spans="3:7" ht="16.5" customHeight="1" x14ac:dyDescent="0.2">
      <c r="C518" s="26"/>
      <c r="D518" s="26"/>
      <c r="E518" s="26"/>
      <c r="F518" s="26"/>
      <c r="G518" s="26"/>
    </row>
    <row r="519" spans="3:7" ht="16.5" customHeight="1" x14ac:dyDescent="0.2">
      <c r="C519" s="26"/>
      <c r="D519" s="26"/>
      <c r="E519" s="26"/>
      <c r="F519" s="26"/>
      <c r="G519" s="26"/>
    </row>
    <row r="520" spans="3:7" ht="16.5" customHeight="1" x14ac:dyDescent="0.2">
      <c r="C520" s="26"/>
      <c r="D520" s="26"/>
      <c r="E520" s="26"/>
      <c r="F520" s="26"/>
      <c r="G520" s="26"/>
    </row>
    <row r="521" spans="3:7" ht="16.5" customHeight="1" x14ac:dyDescent="0.2">
      <c r="C521" s="26"/>
      <c r="D521" s="26"/>
      <c r="E521" s="26"/>
      <c r="F521" s="26"/>
      <c r="G521" s="26"/>
    </row>
    <row r="522" spans="3:7" ht="16.5" customHeight="1" x14ac:dyDescent="0.2">
      <c r="C522" s="26"/>
      <c r="D522" s="26"/>
      <c r="E522" s="26"/>
      <c r="F522" s="26"/>
      <c r="G522" s="26"/>
    </row>
    <row r="523" spans="3:7" ht="16.5" customHeight="1" x14ac:dyDescent="0.2">
      <c r="C523" s="26"/>
      <c r="D523" s="26"/>
      <c r="E523" s="26"/>
      <c r="F523" s="26"/>
      <c r="G523" s="26"/>
    </row>
    <row r="524" spans="3:7" ht="16.5" customHeight="1" x14ac:dyDescent="0.2">
      <c r="C524" s="26"/>
      <c r="D524" s="26"/>
      <c r="E524" s="26"/>
      <c r="F524" s="26"/>
      <c r="G524" s="26"/>
    </row>
    <row r="525" spans="3:7" ht="16.5" customHeight="1" x14ac:dyDescent="0.2">
      <c r="C525" s="26"/>
      <c r="D525" s="26"/>
      <c r="E525" s="26"/>
      <c r="F525" s="26"/>
      <c r="G525" s="26"/>
    </row>
    <row r="526" spans="3:7" ht="16.5" customHeight="1" x14ac:dyDescent="0.2">
      <c r="C526" s="26"/>
      <c r="D526" s="26"/>
      <c r="E526" s="26"/>
      <c r="F526" s="26"/>
      <c r="G526" s="26"/>
    </row>
    <row r="527" spans="3:7" ht="16.5" customHeight="1" x14ac:dyDescent="0.2">
      <c r="C527" s="26"/>
      <c r="D527" s="26"/>
      <c r="E527" s="26"/>
      <c r="F527" s="26"/>
      <c r="G527" s="26"/>
    </row>
    <row r="528" spans="3:7" ht="16.5" customHeight="1" x14ac:dyDescent="0.2">
      <c r="C528" s="26"/>
      <c r="D528" s="26"/>
      <c r="E528" s="26"/>
      <c r="F528" s="26"/>
      <c r="G528" s="26"/>
    </row>
    <row r="529" spans="3:7" ht="16.5" customHeight="1" x14ac:dyDescent="0.2">
      <c r="C529" s="26"/>
      <c r="D529" s="26"/>
      <c r="E529" s="26"/>
      <c r="F529" s="26"/>
      <c r="G529" s="26"/>
    </row>
    <row r="530" spans="3:7" ht="16.5" customHeight="1" x14ac:dyDescent="0.2">
      <c r="C530" s="26"/>
      <c r="D530" s="26"/>
      <c r="E530" s="26"/>
      <c r="F530" s="26"/>
      <c r="G530" s="26"/>
    </row>
    <row r="531" spans="3:7" ht="16.5" customHeight="1" x14ac:dyDescent="0.2">
      <c r="C531" s="26"/>
      <c r="D531" s="26"/>
      <c r="E531" s="26"/>
      <c r="F531" s="26"/>
      <c r="G531" s="26"/>
    </row>
    <row r="532" spans="3:7" ht="16.5" customHeight="1" x14ac:dyDescent="0.2">
      <c r="C532" s="26"/>
      <c r="D532" s="26"/>
      <c r="E532" s="26"/>
      <c r="F532" s="26"/>
      <c r="G532" s="26"/>
    </row>
    <row r="533" spans="3:7" ht="16.5" customHeight="1" x14ac:dyDescent="0.2">
      <c r="C533" s="26"/>
      <c r="D533" s="26"/>
      <c r="E533" s="26"/>
      <c r="F533" s="26"/>
      <c r="G533" s="26"/>
    </row>
    <row r="534" spans="3:7" ht="16.5" customHeight="1" x14ac:dyDescent="0.2">
      <c r="C534" s="26"/>
      <c r="D534" s="26"/>
      <c r="E534" s="26"/>
      <c r="F534" s="26"/>
      <c r="G534" s="26"/>
    </row>
    <row r="535" spans="3:7" ht="16.5" customHeight="1" x14ac:dyDescent="0.2">
      <c r="C535" s="26"/>
      <c r="D535" s="26"/>
      <c r="E535" s="26"/>
      <c r="F535" s="26"/>
      <c r="G535" s="26"/>
    </row>
    <row r="536" spans="3:7" ht="16.5" customHeight="1" x14ac:dyDescent="0.2">
      <c r="C536" s="26"/>
      <c r="D536" s="26"/>
      <c r="E536" s="26"/>
      <c r="F536" s="26"/>
      <c r="G536" s="26"/>
    </row>
    <row r="537" spans="3:7" ht="16.5" customHeight="1" x14ac:dyDescent="0.2">
      <c r="C537" s="26"/>
      <c r="D537" s="26"/>
      <c r="E537" s="26"/>
      <c r="F537" s="26"/>
      <c r="G537" s="26"/>
    </row>
    <row r="538" spans="3:7" ht="16.5" customHeight="1" x14ac:dyDescent="0.2">
      <c r="C538" s="26"/>
      <c r="D538" s="26"/>
      <c r="E538" s="26"/>
      <c r="F538" s="26"/>
      <c r="G538" s="26"/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O61"/>
  <sheetViews>
    <sheetView zoomScale="88" zoomScaleNormal="88" workbookViewId="0">
      <selection activeCell="B6" sqref="B6:C6"/>
    </sheetView>
  </sheetViews>
  <sheetFormatPr defaultColWidth="9.140625" defaultRowHeight="12.75" x14ac:dyDescent="0.2"/>
  <cols>
    <col min="1" max="1" width="9.140625" style="22"/>
    <col min="2" max="2" width="27.42578125" style="20" customWidth="1"/>
    <col min="3" max="3" width="12.140625" style="22" bestFit="1" customWidth="1"/>
    <col min="4" max="8" width="15.42578125" style="56" customWidth="1"/>
    <col min="9" max="15" width="15.42578125" style="22" customWidth="1"/>
    <col min="16" max="16384" width="9.140625" style="22"/>
  </cols>
  <sheetData>
    <row r="3" spans="2:15" ht="12.75" customHeight="1" x14ac:dyDescent="0.2">
      <c r="B3" s="46" t="s">
        <v>78</v>
      </c>
    </row>
    <row r="4" spans="2:15" ht="12.75" customHeight="1" x14ac:dyDescent="0.2">
      <c r="B4" s="46" t="s">
        <v>28</v>
      </c>
    </row>
    <row r="5" spans="2:15" ht="12.75" customHeight="1" x14ac:dyDescent="0.2"/>
    <row r="6" spans="2:15" s="23" customFormat="1" ht="30" customHeight="1" x14ac:dyDescent="0.2">
      <c r="B6" s="80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86" customFormat="1" x14ac:dyDescent="0.2">
      <c r="B7" s="147"/>
      <c r="C7" s="88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s="67" customFormat="1" ht="12.75" customHeight="1" x14ac:dyDescent="0.2">
      <c r="B8" s="9" t="s">
        <v>15</v>
      </c>
      <c r="C8" s="112" t="s">
        <v>103</v>
      </c>
      <c r="D8" s="150">
        <v>4</v>
      </c>
      <c r="E8" s="150">
        <v>1</v>
      </c>
      <c r="F8" s="150">
        <v>6</v>
      </c>
      <c r="G8" s="150">
        <v>1</v>
      </c>
      <c r="H8" s="150">
        <v>0</v>
      </c>
      <c r="I8" s="150">
        <v>2</v>
      </c>
      <c r="J8" s="150">
        <v>9</v>
      </c>
      <c r="K8" s="150">
        <v>1</v>
      </c>
      <c r="L8" s="150">
        <v>13</v>
      </c>
      <c r="M8" s="150">
        <v>0</v>
      </c>
      <c r="N8" s="151">
        <v>0</v>
      </c>
      <c r="O8" s="151">
        <f>SUM(D8:N8)</f>
        <v>37</v>
      </c>
    </row>
    <row r="9" spans="2:15" s="67" customFormat="1" ht="12.75" customHeight="1" x14ac:dyDescent="0.2">
      <c r="B9" s="9"/>
      <c r="C9" s="112" t="s">
        <v>104</v>
      </c>
      <c r="D9" s="150">
        <v>8</v>
      </c>
      <c r="E9" s="150">
        <v>5</v>
      </c>
      <c r="F9" s="150">
        <v>7</v>
      </c>
      <c r="G9" s="150">
        <v>2</v>
      </c>
      <c r="H9" s="150">
        <v>0</v>
      </c>
      <c r="I9" s="150">
        <v>2</v>
      </c>
      <c r="J9" s="150">
        <v>0</v>
      </c>
      <c r="K9" s="150">
        <v>2</v>
      </c>
      <c r="L9" s="150">
        <v>12</v>
      </c>
      <c r="M9" s="150">
        <v>0</v>
      </c>
      <c r="N9" s="151">
        <v>0</v>
      </c>
      <c r="O9" s="151">
        <f t="shared" ref="O9:O55" si="0">SUM(D9:N9)</f>
        <v>38</v>
      </c>
    </row>
    <row r="10" spans="2:15" s="67" customFormat="1" ht="12.75" customHeight="1" x14ac:dyDescent="0.2">
      <c r="B10" s="9"/>
      <c r="C10" s="59" t="s">
        <v>105</v>
      </c>
      <c r="D10" s="150">
        <v>10</v>
      </c>
      <c r="E10" s="150">
        <v>3</v>
      </c>
      <c r="F10" s="150">
        <v>3</v>
      </c>
      <c r="G10" s="150">
        <v>1</v>
      </c>
      <c r="H10" s="150">
        <v>0</v>
      </c>
      <c r="I10" s="150">
        <v>1</v>
      </c>
      <c r="J10" s="150">
        <v>1</v>
      </c>
      <c r="K10" s="150">
        <v>4</v>
      </c>
      <c r="L10" s="150">
        <v>15</v>
      </c>
      <c r="M10" s="150">
        <v>0</v>
      </c>
      <c r="N10" s="151">
        <v>0</v>
      </c>
      <c r="O10" s="151">
        <f t="shared" si="0"/>
        <v>38</v>
      </c>
    </row>
    <row r="11" spans="2:15" s="67" customFormat="1" ht="12.75" customHeight="1" x14ac:dyDescent="0.2">
      <c r="B11" s="9" t="s">
        <v>29</v>
      </c>
      <c r="C11" s="148"/>
      <c r="D11" s="150">
        <v>1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1">
        <v>0</v>
      </c>
      <c r="O11" s="151">
        <f t="shared" si="0"/>
        <v>1</v>
      </c>
    </row>
    <row r="12" spans="2:15" s="67" customFormat="1" ht="12.75" customHeight="1" x14ac:dyDescent="0.2">
      <c r="B12" s="9"/>
      <c r="C12" s="148"/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1">
        <v>0</v>
      </c>
      <c r="O12" s="151">
        <f t="shared" si="0"/>
        <v>0</v>
      </c>
    </row>
    <row r="13" spans="2:15" s="67" customFormat="1" ht="12.75" customHeight="1" x14ac:dyDescent="0.2">
      <c r="B13" s="9"/>
      <c r="C13" s="148"/>
      <c r="D13" s="150">
        <v>1</v>
      </c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1">
        <v>0</v>
      </c>
      <c r="O13" s="151">
        <f t="shared" si="0"/>
        <v>1</v>
      </c>
    </row>
    <row r="14" spans="2:15" s="67" customFormat="1" ht="12.75" customHeight="1" x14ac:dyDescent="0.2">
      <c r="B14" s="9" t="s">
        <v>30</v>
      </c>
      <c r="C14" s="148"/>
      <c r="D14" s="150">
        <v>1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1</v>
      </c>
      <c r="K14" s="150">
        <v>0</v>
      </c>
      <c r="L14" s="150">
        <v>0</v>
      </c>
      <c r="M14" s="150">
        <v>0</v>
      </c>
      <c r="N14" s="151">
        <v>0</v>
      </c>
      <c r="O14" s="151">
        <f t="shared" si="0"/>
        <v>2</v>
      </c>
    </row>
    <row r="15" spans="2:15" s="67" customFormat="1" ht="12.75" customHeight="1" x14ac:dyDescent="0.2">
      <c r="B15" s="9"/>
      <c r="C15" s="148"/>
      <c r="D15" s="150">
        <v>3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1">
        <v>0</v>
      </c>
      <c r="O15" s="151">
        <f t="shared" si="0"/>
        <v>3</v>
      </c>
    </row>
    <row r="16" spans="2:15" s="67" customFormat="1" ht="12.75" customHeight="1" x14ac:dyDescent="0.2">
      <c r="B16" s="9"/>
      <c r="C16" s="148"/>
      <c r="D16" s="150">
        <v>1</v>
      </c>
      <c r="E16" s="150">
        <v>0</v>
      </c>
      <c r="F16" s="150">
        <v>1</v>
      </c>
      <c r="G16" s="150">
        <v>0</v>
      </c>
      <c r="H16" s="150">
        <v>0</v>
      </c>
      <c r="I16" s="150">
        <v>19</v>
      </c>
      <c r="J16" s="150">
        <v>4</v>
      </c>
      <c r="K16" s="150">
        <v>0</v>
      </c>
      <c r="L16" s="150">
        <v>6</v>
      </c>
      <c r="M16" s="150">
        <v>0</v>
      </c>
      <c r="N16" s="151">
        <v>0</v>
      </c>
      <c r="O16" s="151">
        <f t="shared" si="0"/>
        <v>31</v>
      </c>
    </row>
    <row r="17" spans="2:15" s="67" customFormat="1" ht="12.75" customHeight="1" x14ac:dyDescent="0.2">
      <c r="B17" s="9" t="s">
        <v>31</v>
      </c>
      <c r="C17" s="148"/>
      <c r="D17" s="150">
        <v>7</v>
      </c>
      <c r="E17" s="150">
        <v>1</v>
      </c>
      <c r="F17" s="150">
        <v>0</v>
      </c>
      <c r="G17" s="150">
        <v>1</v>
      </c>
      <c r="H17" s="150">
        <v>1</v>
      </c>
      <c r="I17" s="150">
        <v>0</v>
      </c>
      <c r="J17" s="150">
        <v>3</v>
      </c>
      <c r="K17" s="150">
        <v>0</v>
      </c>
      <c r="L17" s="150">
        <v>3</v>
      </c>
      <c r="M17" s="150">
        <v>0</v>
      </c>
      <c r="N17" s="151">
        <v>0</v>
      </c>
      <c r="O17" s="151">
        <f t="shared" si="0"/>
        <v>16</v>
      </c>
    </row>
    <row r="18" spans="2:15" s="67" customFormat="1" ht="12.75" customHeight="1" x14ac:dyDescent="0.2">
      <c r="B18" s="9"/>
      <c r="C18" s="148"/>
      <c r="D18" s="150">
        <v>4</v>
      </c>
      <c r="E18" s="150">
        <v>1</v>
      </c>
      <c r="F18" s="150">
        <v>0</v>
      </c>
      <c r="G18" s="150">
        <v>5</v>
      </c>
      <c r="H18" s="150">
        <v>2</v>
      </c>
      <c r="I18" s="150">
        <v>6</v>
      </c>
      <c r="J18" s="150">
        <v>3</v>
      </c>
      <c r="K18" s="150">
        <v>2</v>
      </c>
      <c r="L18" s="150">
        <v>0</v>
      </c>
      <c r="M18" s="150">
        <v>0</v>
      </c>
      <c r="N18" s="151">
        <v>0</v>
      </c>
      <c r="O18" s="151">
        <f t="shared" si="0"/>
        <v>23</v>
      </c>
    </row>
    <row r="19" spans="2:15" s="67" customFormat="1" ht="12.75" customHeight="1" x14ac:dyDescent="0.2">
      <c r="B19" s="9"/>
      <c r="C19" s="148"/>
      <c r="D19" s="150">
        <v>7</v>
      </c>
      <c r="E19" s="150">
        <v>2</v>
      </c>
      <c r="F19" s="150">
        <v>3</v>
      </c>
      <c r="G19" s="150">
        <v>7</v>
      </c>
      <c r="H19" s="150">
        <v>0</v>
      </c>
      <c r="I19" s="150">
        <v>3</v>
      </c>
      <c r="J19" s="150">
        <v>0</v>
      </c>
      <c r="K19" s="150">
        <v>1</v>
      </c>
      <c r="L19" s="150">
        <v>0</v>
      </c>
      <c r="M19" s="150">
        <v>0</v>
      </c>
      <c r="N19" s="151">
        <v>0</v>
      </c>
      <c r="O19" s="151">
        <f t="shared" si="0"/>
        <v>23</v>
      </c>
    </row>
    <row r="20" spans="2:15" s="67" customFormat="1" ht="12.75" customHeight="1" x14ac:dyDescent="0.2">
      <c r="B20" s="9" t="s">
        <v>32</v>
      </c>
      <c r="C20" s="148"/>
      <c r="D20" s="150">
        <v>3</v>
      </c>
      <c r="E20" s="150">
        <v>0</v>
      </c>
      <c r="F20" s="150">
        <v>1</v>
      </c>
      <c r="G20" s="150">
        <v>0</v>
      </c>
      <c r="H20" s="150">
        <v>0</v>
      </c>
      <c r="I20" s="150">
        <v>1</v>
      </c>
      <c r="J20" s="150">
        <v>3</v>
      </c>
      <c r="K20" s="150">
        <v>0</v>
      </c>
      <c r="L20" s="150">
        <v>0</v>
      </c>
      <c r="M20" s="150">
        <v>0</v>
      </c>
      <c r="N20" s="151">
        <v>0</v>
      </c>
      <c r="O20" s="151">
        <f t="shared" si="0"/>
        <v>8</v>
      </c>
    </row>
    <row r="21" spans="2:15" s="67" customFormat="1" ht="12.75" customHeight="1" x14ac:dyDescent="0.2">
      <c r="B21" s="9"/>
      <c r="C21" s="148"/>
      <c r="D21" s="150">
        <v>9</v>
      </c>
      <c r="E21" s="150">
        <v>0</v>
      </c>
      <c r="F21" s="150">
        <v>0</v>
      </c>
      <c r="G21" s="150">
        <v>0</v>
      </c>
      <c r="H21" s="150">
        <v>0</v>
      </c>
      <c r="I21" s="150">
        <v>4</v>
      </c>
      <c r="J21" s="150">
        <v>1</v>
      </c>
      <c r="K21" s="150">
        <v>0</v>
      </c>
      <c r="L21" s="150">
        <v>0</v>
      </c>
      <c r="M21" s="150">
        <v>0</v>
      </c>
      <c r="N21" s="151">
        <v>0</v>
      </c>
      <c r="O21" s="151">
        <f t="shared" si="0"/>
        <v>14</v>
      </c>
    </row>
    <row r="22" spans="2:15" s="67" customFormat="1" ht="12.75" customHeight="1" x14ac:dyDescent="0.2">
      <c r="B22" s="9"/>
      <c r="C22" s="148"/>
      <c r="D22" s="150">
        <v>4</v>
      </c>
      <c r="E22" s="150">
        <v>0</v>
      </c>
      <c r="F22" s="150">
        <v>1</v>
      </c>
      <c r="G22" s="150">
        <v>0</v>
      </c>
      <c r="H22" s="150">
        <v>0</v>
      </c>
      <c r="I22" s="150">
        <v>0</v>
      </c>
      <c r="J22" s="150">
        <v>1</v>
      </c>
      <c r="K22" s="150">
        <v>0</v>
      </c>
      <c r="L22" s="150">
        <v>0</v>
      </c>
      <c r="M22" s="150">
        <v>0</v>
      </c>
      <c r="N22" s="151">
        <v>0</v>
      </c>
      <c r="O22" s="151">
        <f t="shared" si="0"/>
        <v>6</v>
      </c>
    </row>
    <row r="23" spans="2:15" s="67" customFormat="1" ht="12.75" customHeight="1" x14ac:dyDescent="0.2">
      <c r="B23" s="9" t="s">
        <v>33</v>
      </c>
      <c r="C23" s="148"/>
      <c r="D23" s="150">
        <v>0</v>
      </c>
      <c r="E23" s="150">
        <v>0</v>
      </c>
      <c r="F23" s="150">
        <v>0</v>
      </c>
      <c r="G23" s="150">
        <v>0</v>
      </c>
      <c r="H23" s="150">
        <v>1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1">
        <v>0</v>
      </c>
      <c r="O23" s="151">
        <f t="shared" si="0"/>
        <v>1</v>
      </c>
    </row>
    <row r="24" spans="2:15" s="67" customFormat="1" ht="12.75" customHeight="1" x14ac:dyDescent="0.2">
      <c r="B24" s="9"/>
      <c r="C24" s="148"/>
      <c r="D24" s="150">
        <v>2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1</v>
      </c>
      <c r="M24" s="150">
        <v>0</v>
      </c>
      <c r="N24" s="151">
        <v>0</v>
      </c>
      <c r="O24" s="151">
        <f t="shared" si="0"/>
        <v>3</v>
      </c>
    </row>
    <row r="25" spans="2:15" s="67" customFormat="1" ht="12.75" customHeight="1" x14ac:dyDescent="0.2">
      <c r="B25" s="9"/>
      <c r="C25" s="148"/>
      <c r="D25" s="150">
        <v>2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1">
        <v>0</v>
      </c>
      <c r="O25" s="151">
        <f t="shared" si="0"/>
        <v>2</v>
      </c>
    </row>
    <row r="26" spans="2:15" s="67" customFormat="1" ht="12.75" customHeight="1" x14ac:dyDescent="0.2">
      <c r="B26" s="9" t="s">
        <v>34</v>
      </c>
      <c r="C26" s="148"/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1">
        <v>0</v>
      </c>
      <c r="O26" s="151">
        <f t="shared" si="0"/>
        <v>0</v>
      </c>
    </row>
    <row r="27" spans="2:15" s="67" customFormat="1" ht="12.75" customHeight="1" x14ac:dyDescent="0.2">
      <c r="B27" s="9"/>
      <c r="C27" s="148"/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1">
        <v>0</v>
      </c>
      <c r="O27" s="151">
        <f t="shared" si="0"/>
        <v>0</v>
      </c>
    </row>
    <row r="28" spans="2:15" s="67" customFormat="1" ht="12.75" customHeight="1" x14ac:dyDescent="0.2">
      <c r="B28" s="9"/>
      <c r="C28" s="148"/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1">
        <v>0</v>
      </c>
      <c r="O28" s="151">
        <f t="shared" si="0"/>
        <v>0</v>
      </c>
    </row>
    <row r="29" spans="2:15" s="67" customFormat="1" ht="12.75" customHeight="1" x14ac:dyDescent="0.2">
      <c r="B29" s="9" t="s">
        <v>35</v>
      </c>
      <c r="C29" s="148"/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1">
        <v>0</v>
      </c>
      <c r="O29" s="151">
        <f t="shared" si="0"/>
        <v>0</v>
      </c>
    </row>
    <row r="30" spans="2:15" s="67" customFormat="1" ht="12.75" customHeight="1" x14ac:dyDescent="0.2">
      <c r="B30" s="9"/>
      <c r="C30" s="148"/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1">
        <v>0</v>
      </c>
      <c r="O30" s="151">
        <f t="shared" si="0"/>
        <v>0</v>
      </c>
    </row>
    <row r="31" spans="2:15" s="67" customFormat="1" ht="12.75" customHeight="1" x14ac:dyDescent="0.2">
      <c r="B31" s="9"/>
      <c r="C31" s="148"/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1">
        <v>0</v>
      </c>
      <c r="O31" s="151">
        <f t="shared" si="0"/>
        <v>0</v>
      </c>
    </row>
    <row r="32" spans="2:15" s="67" customFormat="1" ht="12.75" customHeight="1" x14ac:dyDescent="0.2">
      <c r="B32" s="9" t="s">
        <v>36</v>
      </c>
      <c r="C32" s="148"/>
      <c r="D32" s="150">
        <v>9</v>
      </c>
      <c r="E32" s="150">
        <v>1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1">
        <v>0</v>
      </c>
      <c r="O32" s="151">
        <f t="shared" si="0"/>
        <v>10</v>
      </c>
    </row>
    <row r="33" spans="2:15" s="67" customFormat="1" ht="12.75" customHeight="1" x14ac:dyDescent="0.2">
      <c r="B33" s="9"/>
      <c r="C33" s="148"/>
      <c r="D33" s="150">
        <v>3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K33" s="150">
        <v>0</v>
      </c>
      <c r="L33" s="150">
        <v>1</v>
      </c>
      <c r="M33" s="150">
        <v>0</v>
      </c>
      <c r="N33" s="151">
        <v>0</v>
      </c>
      <c r="O33" s="151">
        <f t="shared" si="0"/>
        <v>4</v>
      </c>
    </row>
    <row r="34" spans="2:15" s="67" customFormat="1" ht="12.75" customHeight="1" x14ac:dyDescent="0.2">
      <c r="B34" s="10"/>
      <c r="C34" s="148"/>
      <c r="D34" s="150">
        <v>7</v>
      </c>
      <c r="E34" s="150">
        <v>0</v>
      </c>
      <c r="F34" s="150">
        <v>0</v>
      </c>
      <c r="G34" s="150">
        <v>0</v>
      </c>
      <c r="H34" s="150">
        <v>1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1">
        <v>0</v>
      </c>
      <c r="O34" s="151">
        <f t="shared" si="0"/>
        <v>8</v>
      </c>
    </row>
    <row r="35" spans="2:15" s="67" customFormat="1" ht="12.75" customHeight="1" x14ac:dyDescent="0.2">
      <c r="B35" s="9" t="s">
        <v>37</v>
      </c>
      <c r="C35" s="148"/>
      <c r="D35" s="150">
        <v>0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1">
        <v>0</v>
      </c>
      <c r="O35" s="151">
        <f t="shared" si="0"/>
        <v>0</v>
      </c>
    </row>
    <row r="36" spans="2:15" s="67" customFormat="1" ht="12.75" customHeight="1" x14ac:dyDescent="0.2">
      <c r="B36" s="9"/>
      <c r="C36" s="148"/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1">
        <v>0</v>
      </c>
      <c r="O36" s="151">
        <f t="shared" si="0"/>
        <v>0</v>
      </c>
    </row>
    <row r="37" spans="2:15" s="67" customFormat="1" ht="12.75" customHeight="1" x14ac:dyDescent="0.2">
      <c r="B37" s="9"/>
      <c r="C37" s="148"/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1">
        <v>0</v>
      </c>
      <c r="O37" s="151">
        <f t="shared" si="0"/>
        <v>0</v>
      </c>
    </row>
    <row r="38" spans="2:15" s="67" customFormat="1" ht="12.75" customHeight="1" x14ac:dyDescent="0.2">
      <c r="B38" s="146" t="s">
        <v>102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1">
        <v>0</v>
      </c>
      <c r="O38" s="151">
        <f t="shared" si="0"/>
        <v>0</v>
      </c>
    </row>
    <row r="39" spans="2:15" s="67" customFormat="1" ht="12.75" customHeight="1" x14ac:dyDescent="0.2">
      <c r="B39" s="9"/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1">
        <v>0</v>
      </c>
      <c r="O39" s="151">
        <f t="shared" si="0"/>
        <v>0</v>
      </c>
    </row>
    <row r="40" spans="2:15" s="67" customFormat="1" ht="12.75" customHeight="1" x14ac:dyDescent="0.2">
      <c r="B40" s="9"/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1">
        <v>0</v>
      </c>
      <c r="O40" s="151">
        <f t="shared" si="0"/>
        <v>0</v>
      </c>
    </row>
    <row r="41" spans="2:15" s="67" customFormat="1" ht="12.75" customHeight="1" x14ac:dyDescent="0.2">
      <c r="B41" s="12" t="s">
        <v>38</v>
      </c>
      <c r="C41" s="148"/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1">
        <v>0</v>
      </c>
      <c r="O41" s="151">
        <f t="shared" si="0"/>
        <v>0</v>
      </c>
    </row>
    <row r="42" spans="2:15" s="67" customFormat="1" x14ac:dyDescent="0.2">
      <c r="B42" s="10"/>
      <c r="D42" s="150">
        <v>0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1">
        <v>0</v>
      </c>
      <c r="O42" s="151">
        <f t="shared" si="0"/>
        <v>0</v>
      </c>
    </row>
    <row r="43" spans="2:15" s="67" customFormat="1" x14ac:dyDescent="0.2">
      <c r="B43" s="9"/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1">
        <v>0</v>
      </c>
      <c r="O43" s="151">
        <f t="shared" si="0"/>
        <v>0</v>
      </c>
    </row>
    <row r="44" spans="2:15" s="67" customFormat="1" x14ac:dyDescent="0.2">
      <c r="B44" s="9" t="s">
        <v>39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1">
        <v>0</v>
      </c>
      <c r="O44" s="151">
        <f t="shared" si="0"/>
        <v>0</v>
      </c>
    </row>
    <row r="45" spans="2:15" s="67" customFormat="1" x14ac:dyDescent="0.2">
      <c r="B45" s="13"/>
      <c r="C45" s="149"/>
      <c r="D45" s="150">
        <v>0</v>
      </c>
      <c r="E45" s="150">
        <v>0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1">
        <v>0</v>
      </c>
      <c r="O45" s="151">
        <f t="shared" si="0"/>
        <v>0</v>
      </c>
    </row>
    <row r="46" spans="2:15" s="67" customFormat="1" x14ac:dyDescent="0.2">
      <c r="B46" s="9"/>
      <c r="C46" s="149"/>
      <c r="D46" s="150">
        <v>0</v>
      </c>
      <c r="E46" s="150">
        <v>0</v>
      </c>
      <c r="F46" s="150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1">
        <v>0</v>
      </c>
      <c r="O46" s="151">
        <f t="shared" si="0"/>
        <v>0</v>
      </c>
    </row>
    <row r="47" spans="2:15" s="67" customFormat="1" x14ac:dyDescent="0.2">
      <c r="B47" s="146" t="s">
        <v>85</v>
      </c>
      <c r="C47" s="149"/>
      <c r="D47" s="150">
        <v>9</v>
      </c>
      <c r="E47" s="150">
        <v>0</v>
      </c>
      <c r="F47" s="150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1">
        <v>0</v>
      </c>
      <c r="O47" s="151">
        <f t="shared" si="0"/>
        <v>9</v>
      </c>
    </row>
    <row r="48" spans="2:15" s="67" customFormat="1" x14ac:dyDescent="0.2">
      <c r="B48" s="9"/>
      <c r="D48" s="150">
        <v>3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1">
        <v>0</v>
      </c>
      <c r="O48" s="151">
        <f t="shared" si="0"/>
        <v>3</v>
      </c>
    </row>
    <row r="49" spans="2:15" s="67" customFormat="1" x14ac:dyDescent="0.2">
      <c r="B49" s="9"/>
      <c r="D49" s="150">
        <v>2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1">
        <v>0</v>
      </c>
      <c r="O49" s="151">
        <f t="shared" si="0"/>
        <v>2</v>
      </c>
    </row>
    <row r="50" spans="2:15" s="67" customFormat="1" x14ac:dyDescent="0.2">
      <c r="B50" s="146" t="s">
        <v>86</v>
      </c>
      <c r="D50" s="150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1">
        <v>0</v>
      </c>
      <c r="O50" s="151">
        <f t="shared" si="0"/>
        <v>0</v>
      </c>
    </row>
    <row r="51" spans="2:15" s="67" customFormat="1" x14ac:dyDescent="0.2">
      <c r="B51" s="9"/>
      <c r="D51" s="150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1">
        <f t="shared" si="0"/>
        <v>0</v>
      </c>
    </row>
    <row r="52" spans="2:15" s="67" customFormat="1" x14ac:dyDescent="0.2">
      <c r="B52" s="9"/>
      <c r="D52" s="150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0">
        <v>0</v>
      </c>
      <c r="M52" s="150">
        <v>0</v>
      </c>
      <c r="N52" s="150">
        <v>0</v>
      </c>
      <c r="O52" s="151">
        <f t="shared" si="0"/>
        <v>0</v>
      </c>
    </row>
    <row r="53" spans="2:15" s="67" customFormat="1" x14ac:dyDescent="0.2">
      <c r="B53" s="9" t="s">
        <v>5</v>
      </c>
      <c r="D53" s="150">
        <v>1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1">
        <f t="shared" si="0"/>
        <v>1</v>
      </c>
    </row>
    <row r="54" spans="2:15" s="67" customFormat="1" x14ac:dyDescent="0.2">
      <c r="B54" s="9"/>
      <c r="D54" s="150">
        <v>1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1">
        <f t="shared" si="0"/>
        <v>1</v>
      </c>
    </row>
    <row r="55" spans="2:15" s="67" customFormat="1" x14ac:dyDescent="0.2">
      <c r="B55" s="9"/>
      <c r="D55" s="150">
        <v>1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1">
        <f t="shared" si="0"/>
        <v>1</v>
      </c>
    </row>
    <row r="56" spans="2:15" s="67" customFormat="1" x14ac:dyDescent="0.2">
      <c r="B56" s="5" t="s">
        <v>6</v>
      </c>
      <c r="D56" s="152">
        <f>D8+D11+D14+D17+D20+D23+D26+D29+D32+D35+D38+D41+D44+D47+D50+D53</f>
        <v>35</v>
      </c>
      <c r="E56" s="152">
        <f t="shared" ref="E56:O56" si="1">E8+E11+E14+E17+E20+E23+E26+E29+E32+E35+E38+E41+E44+E47+E50+E53</f>
        <v>3</v>
      </c>
      <c r="F56" s="152">
        <f t="shared" si="1"/>
        <v>7</v>
      </c>
      <c r="G56" s="152">
        <f t="shared" si="1"/>
        <v>2</v>
      </c>
      <c r="H56" s="152">
        <f t="shared" si="1"/>
        <v>2</v>
      </c>
      <c r="I56" s="152">
        <f t="shared" si="1"/>
        <v>3</v>
      </c>
      <c r="J56" s="152">
        <f t="shared" si="1"/>
        <v>16</v>
      </c>
      <c r="K56" s="152">
        <f t="shared" si="1"/>
        <v>1</v>
      </c>
      <c r="L56" s="152">
        <f t="shared" si="1"/>
        <v>16</v>
      </c>
      <c r="M56" s="152">
        <f t="shared" si="1"/>
        <v>0</v>
      </c>
      <c r="N56" s="152">
        <f t="shared" si="1"/>
        <v>0</v>
      </c>
      <c r="O56" s="152">
        <f t="shared" si="1"/>
        <v>85</v>
      </c>
    </row>
    <row r="57" spans="2:15" s="67" customFormat="1" x14ac:dyDescent="0.2">
      <c r="B57" s="66"/>
      <c r="D57" s="152">
        <f>D9+D12+D15+D18+D21+D24+D27+D30+D33+D36+D39+D42+D45+D48+D51+D54</f>
        <v>33</v>
      </c>
      <c r="E57" s="152">
        <f t="shared" ref="E57:O57" si="2">E9+E12+E15+E18+E21+E24+E27+E30+E33+E36+E39+E42+E45+E48+E51+E54</f>
        <v>6</v>
      </c>
      <c r="F57" s="152">
        <f t="shared" si="2"/>
        <v>7</v>
      </c>
      <c r="G57" s="152">
        <f t="shared" si="2"/>
        <v>7</v>
      </c>
      <c r="H57" s="152">
        <f t="shared" si="2"/>
        <v>2</v>
      </c>
      <c r="I57" s="152">
        <f t="shared" si="2"/>
        <v>12</v>
      </c>
      <c r="J57" s="152">
        <f t="shared" si="2"/>
        <v>4</v>
      </c>
      <c r="K57" s="152">
        <f t="shared" si="2"/>
        <v>4</v>
      </c>
      <c r="L57" s="152">
        <f t="shared" si="2"/>
        <v>14</v>
      </c>
      <c r="M57" s="152">
        <f t="shared" si="2"/>
        <v>0</v>
      </c>
      <c r="N57" s="152">
        <f t="shared" si="2"/>
        <v>0</v>
      </c>
      <c r="O57" s="152">
        <f t="shared" si="2"/>
        <v>89</v>
      </c>
    </row>
    <row r="58" spans="2:15" s="67" customFormat="1" x14ac:dyDescent="0.2">
      <c r="B58" s="66"/>
      <c r="D58" s="152">
        <f>D10+D13+D16+D19+D22+D25+D28+D31+D34+D37+D40+D43+D46+D49+D52+D55</f>
        <v>35</v>
      </c>
      <c r="E58" s="152">
        <f t="shared" ref="E58:O58" si="3">E10+E13+E16+E19+E22+E25+E28+E31+E34+E37+E40+E43+E46+E49+E52+E55</f>
        <v>5</v>
      </c>
      <c r="F58" s="152">
        <f t="shared" si="3"/>
        <v>8</v>
      </c>
      <c r="G58" s="152">
        <f t="shared" si="3"/>
        <v>8</v>
      </c>
      <c r="H58" s="152">
        <f t="shared" si="3"/>
        <v>1</v>
      </c>
      <c r="I58" s="152">
        <f t="shared" si="3"/>
        <v>23</v>
      </c>
      <c r="J58" s="152">
        <f t="shared" si="3"/>
        <v>6</v>
      </c>
      <c r="K58" s="152">
        <f t="shared" si="3"/>
        <v>5</v>
      </c>
      <c r="L58" s="152">
        <f t="shared" si="3"/>
        <v>21</v>
      </c>
      <c r="M58" s="152">
        <f t="shared" si="3"/>
        <v>0</v>
      </c>
      <c r="N58" s="152">
        <f t="shared" si="3"/>
        <v>0</v>
      </c>
      <c r="O58" s="152">
        <f t="shared" si="3"/>
        <v>112</v>
      </c>
    </row>
    <row r="61" spans="2:15" ht="14.25" x14ac:dyDescent="0.2">
      <c r="B61" s="14" t="s">
        <v>106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O565"/>
  <sheetViews>
    <sheetView zoomScale="98" zoomScaleNormal="98" workbookViewId="0">
      <selection activeCell="B6" sqref="B6:C6"/>
    </sheetView>
  </sheetViews>
  <sheetFormatPr defaultColWidth="9.140625" defaultRowHeight="12.75" x14ac:dyDescent="0.2"/>
  <cols>
    <col min="1" max="1" width="9.140625" style="22"/>
    <col min="2" max="2" width="23" style="20" bestFit="1" customWidth="1"/>
    <col min="3" max="3" width="17.140625" style="20" customWidth="1"/>
    <col min="4" max="12" width="11" style="22" customWidth="1"/>
    <col min="13" max="14" width="9.7109375" style="22" bestFit="1" customWidth="1"/>
    <col min="15" max="15" width="11.85546875" style="22" bestFit="1" customWidth="1"/>
    <col min="16" max="16384" width="9.140625" style="22"/>
  </cols>
  <sheetData>
    <row r="1" spans="2:15" ht="17.25" customHeight="1" x14ac:dyDescent="0.2"/>
    <row r="2" spans="2:15" ht="17.25" customHeight="1" x14ac:dyDescent="0.2"/>
    <row r="3" spans="2:15" ht="15.75" customHeight="1" x14ac:dyDescent="0.2">
      <c r="B3" s="46" t="s">
        <v>79</v>
      </c>
    </row>
    <row r="4" spans="2:15" ht="15.75" customHeight="1" x14ac:dyDescent="0.2">
      <c r="B4" s="46" t="s">
        <v>40</v>
      </c>
    </row>
    <row r="5" spans="2:15" ht="15.75" customHeight="1" x14ac:dyDescent="0.2">
      <c r="B5" s="47" t="s">
        <v>12</v>
      </c>
    </row>
    <row r="6" spans="2:15" s="23" customFormat="1" ht="36.75" customHeight="1" x14ac:dyDescent="0.2">
      <c r="B6" s="80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86" customFormat="1" x14ac:dyDescent="0.2">
      <c r="B7" s="147"/>
      <c r="C7" s="8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ht="15.75" customHeight="1" x14ac:dyDescent="0.2">
      <c r="B8" s="9" t="s">
        <v>15</v>
      </c>
      <c r="C8" s="21" t="s">
        <v>103</v>
      </c>
      <c r="D8" s="48">
        <v>2.6619999999999999</v>
      </c>
      <c r="E8" s="11">
        <v>4.65E-2</v>
      </c>
      <c r="F8" s="48">
        <v>0.502</v>
      </c>
      <c r="G8" s="48">
        <v>0.115</v>
      </c>
      <c r="H8" s="48">
        <v>0</v>
      </c>
      <c r="I8" s="48">
        <v>1.07</v>
      </c>
      <c r="J8" s="48">
        <v>1.252</v>
      </c>
      <c r="K8" s="11">
        <v>4.0890000000000004</v>
      </c>
      <c r="L8" s="48">
        <v>2.0579999999999998</v>
      </c>
      <c r="M8" s="49">
        <v>0</v>
      </c>
      <c r="N8" s="49">
        <v>0</v>
      </c>
      <c r="O8" s="49">
        <f>SUM(D8:N8)</f>
        <v>11.794499999999999</v>
      </c>
    </row>
    <row r="9" spans="2:15" ht="15.75" customHeight="1" x14ac:dyDescent="0.2">
      <c r="B9" s="9"/>
      <c r="C9" s="21" t="s">
        <v>104</v>
      </c>
      <c r="D9" s="48">
        <v>4.0140000000000002</v>
      </c>
      <c r="E9" s="48">
        <v>0.78349999999999997</v>
      </c>
      <c r="F9" s="11">
        <v>0.65200000000000002</v>
      </c>
      <c r="G9" s="48">
        <v>0.2</v>
      </c>
      <c r="H9" s="48">
        <v>0</v>
      </c>
      <c r="I9" s="48">
        <v>5.3333999999999999E-2</v>
      </c>
      <c r="J9" s="11">
        <v>0</v>
      </c>
      <c r="K9" s="11">
        <v>0.30499999999999999</v>
      </c>
      <c r="L9" s="48">
        <v>1.6930000000000001</v>
      </c>
      <c r="M9" s="49">
        <v>0</v>
      </c>
      <c r="N9" s="49">
        <v>0</v>
      </c>
      <c r="O9" s="49">
        <f t="shared" ref="O9:O55" si="0">SUM(D9:N9)</f>
        <v>7.7008340000000004</v>
      </c>
    </row>
    <row r="10" spans="2:15" ht="15.75" customHeight="1" x14ac:dyDescent="0.2">
      <c r="B10" s="9"/>
      <c r="C10" s="24" t="s">
        <v>105</v>
      </c>
      <c r="D10" s="48">
        <v>1.9363300000000001</v>
      </c>
      <c r="E10" s="48">
        <v>0.312</v>
      </c>
      <c r="F10" s="48">
        <v>0.39900000000000002</v>
      </c>
      <c r="G10" s="48">
        <v>0.158</v>
      </c>
      <c r="H10" s="48">
        <v>0</v>
      </c>
      <c r="I10" s="11">
        <v>0.60066699999999995</v>
      </c>
      <c r="J10" s="48">
        <v>0.17499999999999999</v>
      </c>
      <c r="K10" s="48">
        <v>0.683334</v>
      </c>
      <c r="L10" s="48">
        <v>1.6539999999999999</v>
      </c>
      <c r="M10" s="49">
        <v>0</v>
      </c>
      <c r="N10" s="49">
        <v>0</v>
      </c>
      <c r="O10" s="49">
        <f t="shared" si="0"/>
        <v>5.9183310000000002</v>
      </c>
    </row>
    <row r="11" spans="2:15" ht="15.75" customHeight="1" x14ac:dyDescent="0.2">
      <c r="B11" s="9" t="s">
        <v>29</v>
      </c>
      <c r="C11" s="50"/>
      <c r="D11" s="48">
        <v>0.65</v>
      </c>
      <c r="E11" s="51">
        <v>0</v>
      </c>
      <c r="F11" s="51">
        <v>0</v>
      </c>
      <c r="G11" s="51">
        <v>0</v>
      </c>
      <c r="H11" s="51">
        <v>0</v>
      </c>
      <c r="I11" s="11">
        <v>0</v>
      </c>
      <c r="J11" s="51">
        <v>0</v>
      </c>
      <c r="K11" s="51">
        <v>0</v>
      </c>
      <c r="L11" s="48">
        <v>0</v>
      </c>
      <c r="M11" s="49">
        <v>0</v>
      </c>
      <c r="N11" s="49">
        <v>0</v>
      </c>
      <c r="O11" s="49">
        <f t="shared" si="0"/>
        <v>0.65</v>
      </c>
    </row>
    <row r="12" spans="2:15" ht="15.75" customHeight="1" x14ac:dyDescent="0.2">
      <c r="B12" s="9"/>
      <c r="C12" s="50"/>
      <c r="D12" s="48">
        <v>0</v>
      </c>
      <c r="E12" s="51">
        <v>0</v>
      </c>
      <c r="F12" s="51">
        <v>0</v>
      </c>
      <c r="G12" s="51">
        <v>0</v>
      </c>
      <c r="H12" s="51">
        <v>0</v>
      </c>
      <c r="I12" s="11">
        <v>0</v>
      </c>
      <c r="J12" s="51">
        <v>0</v>
      </c>
      <c r="K12" s="51">
        <v>0</v>
      </c>
      <c r="L12" s="48">
        <v>0</v>
      </c>
      <c r="M12" s="49">
        <v>0</v>
      </c>
      <c r="N12" s="49">
        <v>0</v>
      </c>
      <c r="O12" s="49">
        <f t="shared" si="0"/>
        <v>0</v>
      </c>
    </row>
    <row r="13" spans="2:15" ht="15.75" customHeight="1" x14ac:dyDescent="0.2">
      <c r="B13" s="9"/>
      <c r="C13" s="50"/>
      <c r="D13" s="48">
        <v>0.75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48">
        <v>0</v>
      </c>
      <c r="M13" s="49">
        <v>0</v>
      </c>
      <c r="N13" s="49">
        <v>0</v>
      </c>
      <c r="O13" s="49">
        <f t="shared" si="0"/>
        <v>0.75</v>
      </c>
    </row>
    <row r="14" spans="2:15" ht="15.75" customHeight="1" x14ac:dyDescent="0.2">
      <c r="B14" s="9" t="s">
        <v>30</v>
      </c>
      <c r="C14" s="50"/>
      <c r="D14" s="11">
        <v>1.47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48">
        <v>0.25</v>
      </c>
      <c r="K14" s="11">
        <v>0</v>
      </c>
      <c r="L14" s="48">
        <v>0</v>
      </c>
      <c r="M14" s="49">
        <v>0</v>
      </c>
      <c r="N14" s="49">
        <v>0</v>
      </c>
      <c r="O14" s="49">
        <f t="shared" si="0"/>
        <v>1.72</v>
      </c>
    </row>
    <row r="15" spans="2:15" ht="15.75" customHeight="1" x14ac:dyDescent="0.2">
      <c r="B15" s="9"/>
      <c r="C15" s="50"/>
      <c r="D15" s="11">
        <v>0.625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48">
        <v>0</v>
      </c>
      <c r="K15" s="11">
        <v>0</v>
      </c>
      <c r="L15" s="48">
        <v>0</v>
      </c>
      <c r="M15" s="49">
        <v>0</v>
      </c>
      <c r="N15" s="49">
        <v>0</v>
      </c>
      <c r="O15" s="49">
        <f t="shared" si="0"/>
        <v>0.625</v>
      </c>
    </row>
    <row r="16" spans="2:15" ht="15.75" customHeight="1" x14ac:dyDescent="0.2">
      <c r="B16" s="9"/>
      <c r="C16" s="50"/>
      <c r="D16" s="11">
        <v>0.372</v>
      </c>
      <c r="E16" s="11">
        <v>0</v>
      </c>
      <c r="F16" s="11">
        <v>0.25</v>
      </c>
      <c r="G16" s="11">
        <v>0</v>
      </c>
      <c r="H16" s="48">
        <v>0</v>
      </c>
      <c r="I16" s="11">
        <v>5.6113720000000002</v>
      </c>
      <c r="J16" s="48">
        <v>1.6639999999999999</v>
      </c>
      <c r="K16" s="11">
        <v>0</v>
      </c>
      <c r="L16" s="48">
        <v>1.615</v>
      </c>
      <c r="M16" s="49">
        <v>0</v>
      </c>
      <c r="N16" s="49">
        <v>0</v>
      </c>
      <c r="O16" s="49">
        <f t="shared" si="0"/>
        <v>9.5123719999999992</v>
      </c>
    </row>
    <row r="17" spans="2:15" ht="15.75" customHeight="1" x14ac:dyDescent="0.2">
      <c r="B17" s="9" t="s">
        <v>31</v>
      </c>
      <c r="C17" s="50"/>
      <c r="D17" s="48">
        <v>4.47</v>
      </c>
      <c r="E17" s="48">
        <v>0.56999999999999995</v>
      </c>
      <c r="F17" s="11">
        <v>0</v>
      </c>
      <c r="G17" s="11">
        <v>0.53800000000000003</v>
      </c>
      <c r="H17" s="48">
        <v>0.4</v>
      </c>
      <c r="I17" s="48">
        <v>0</v>
      </c>
      <c r="J17" s="48">
        <v>1.3680000000000001</v>
      </c>
      <c r="K17" s="48">
        <v>0</v>
      </c>
      <c r="L17" s="48">
        <v>1.651</v>
      </c>
      <c r="M17" s="49">
        <v>0</v>
      </c>
      <c r="N17" s="49">
        <v>0</v>
      </c>
      <c r="O17" s="49">
        <f t="shared" si="0"/>
        <v>8.9970000000000017</v>
      </c>
    </row>
    <row r="18" spans="2:15" ht="15.75" customHeight="1" x14ac:dyDescent="0.2">
      <c r="B18" s="9"/>
      <c r="C18" s="50"/>
      <c r="D18" s="48">
        <v>2</v>
      </c>
      <c r="E18" s="11">
        <v>0.41</v>
      </c>
      <c r="F18" s="48">
        <v>0</v>
      </c>
      <c r="G18" s="48">
        <v>2.629</v>
      </c>
      <c r="H18" s="48">
        <v>0.74</v>
      </c>
      <c r="I18" s="48">
        <v>2.899</v>
      </c>
      <c r="J18" s="48">
        <v>0.84</v>
      </c>
      <c r="K18" s="48">
        <v>1.05</v>
      </c>
      <c r="L18" s="48">
        <v>0</v>
      </c>
      <c r="M18" s="49">
        <v>0</v>
      </c>
      <c r="N18" s="49">
        <v>0</v>
      </c>
      <c r="O18" s="49">
        <f t="shared" si="0"/>
        <v>10.568000000000001</v>
      </c>
    </row>
    <row r="19" spans="2:15" ht="15.75" customHeight="1" x14ac:dyDescent="0.2">
      <c r="B19" s="9"/>
      <c r="C19" s="50"/>
      <c r="D19" s="48">
        <v>3.9930150000000002</v>
      </c>
      <c r="E19" s="48">
        <v>0.59799999999999998</v>
      </c>
      <c r="F19" s="48">
        <v>1.3908879999999999</v>
      </c>
      <c r="G19" s="11">
        <v>3.8519999999999999</v>
      </c>
      <c r="H19" s="48">
        <v>0</v>
      </c>
      <c r="I19" s="48">
        <v>1.68</v>
      </c>
      <c r="J19" s="48">
        <v>0</v>
      </c>
      <c r="K19" s="48">
        <v>0.7</v>
      </c>
      <c r="L19" s="48">
        <v>0</v>
      </c>
      <c r="M19" s="49">
        <v>0</v>
      </c>
      <c r="N19" s="49">
        <v>0</v>
      </c>
      <c r="O19" s="49">
        <f t="shared" si="0"/>
        <v>12.213903</v>
      </c>
    </row>
    <row r="20" spans="2:15" ht="15.75" customHeight="1" x14ac:dyDescent="0.2">
      <c r="B20" s="9" t="s">
        <v>32</v>
      </c>
      <c r="C20" s="50"/>
      <c r="D20" s="48">
        <v>2.58</v>
      </c>
      <c r="E20" s="48">
        <v>0</v>
      </c>
      <c r="F20" s="48">
        <v>0.69</v>
      </c>
      <c r="G20" s="11">
        <v>0</v>
      </c>
      <c r="H20" s="11">
        <v>0</v>
      </c>
      <c r="I20" s="48">
        <v>0.73</v>
      </c>
      <c r="J20" s="48">
        <v>1.4079999999999999</v>
      </c>
      <c r="K20" s="48">
        <v>0</v>
      </c>
      <c r="L20" s="48">
        <v>0</v>
      </c>
      <c r="M20" s="49">
        <v>0</v>
      </c>
      <c r="N20" s="49">
        <v>0</v>
      </c>
      <c r="O20" s="49">
        <f t="shared" si="0"/>
        <v>5.4079999999999995</v>
      </c>
    </row>
    <row r="21" spans="2:15" ht="15.75" customHeight="1" x14ac:dyDescent="0.2">
      <c r="B21" s="9"/>
      <c r="C21" s="50"/>
      <c r="D21" s="48">
        <v>9.9050010000000004</v>
      </c>
      <c r="E21" s="11">
        <v>0</v>
      </c>
      <c r="F21" s="11">
        <v>0</v>
      </c>
      <c r="G21" s="11">
        <v>0</v>
      </c>
      <c r="H21" s="11">
        <v>0</v>
      </c>
      <c r="I21" s="11">
        <v>2.5299999999999998</v>
      </c>
      <c r="J21" s="48">
        <v>0.62</v>
      </c>
      <c r="K21" s="48">
        <v>0</v>
      </c>
      <c r="L21" s="48">
        <v>0</v>
      </c>
      <c r="M21" s="49">
        <v>0</v>
      </c>
      <c r="N21" s="49">
        <v>0</v>
      </c>
      <c r="O21" s="49">
        <f t="shared" si="0"/>
        <v>13.055000999999999</v>
      </c>
    </row>
    <row r="22" spans="2:15" ht="15.75" customHeight="1" x14ac:dyDescent="0.2">
      <c r="B22" s="9"/>
      <c r="C22" s="50"/>
      <c r="D22" s="48">
        <v>2.64</v>
      </c>
      <c r="E22" s="11">
        <v>0</v>
      </c>
      <c r="F22" s="48">
        <v>0.69</v>
      </c>
      <c r="G22" s="11">
        <v>0</v>
      </c>
      <c r="H22" s="11">
        <v>0</v>
      </c>
      <c r="I22" s="11">
        <v>0</v>
      </c>
      <c r="J22" s="48">
        <v>0.57999999999999996</v>
      </c>
      <c r="K22" s="48">
        <v>0</v>
      </c>
      <c r="L22" s="48">
        <v>0</v>
      </c>
      <c r="M22" s="49">
        <v>0</v>
      </c>
      <c r="N22" s="49">
        <v>0</v>
      </c>
      <c r="O22" s="49">
        <f t="shared" si="0"/>
        <v>3.91</v>
      </c>
    </row>
    <row r="23" spans="2:15" ht="15.75" customHeight="1" x14ac:dyDescent="0.2">
      <c r="B23" s="9" t="s">
        <v>33</v>
      </c>
      <c r="C23" s="50"/>
      <c r="D23" s="48">
        <v>0</v>
      </c>
      <c r="E23" s="11">
        <v>0</v>
      </c>
      <c r="F23" s="11">
        <v>0</v>
      </c>
      <c r="G23" s="11">
        <v>0</v>
      </c>
      <c r="H23" s="11">
        <v>0.88</v>
      </c>
      <c r="I23" s="48">
        <v>0</v>
      </c>
      <c r="J23" s="11">
        <v>0</v>
      </c>
      <c r="K23" s="11">
        <v>0</v>
      </c>
      <c r="L23" s="48">
        <v>0</v>
      </c>
      <c r="M23" s="49">
        <v>0</v>
      </c>
      <c r="N23" s="49">
        <v>0</v>
      </c>
      <c r="O23" s="49">
        <f t="shared" si="0"/>
        <v>0.88</v>
      </c>
    </row>
    <row r="24" spans="2:15" ht="15.75" customHeight="1" x14ac:dyDescent="0.2">
      <c r="B24" s="9"/>
      <c r="C24" s="50"/>
      <c r="D24" s="48">
        <v>1.732</v>
      </c>
      <c r="E24" s="11">
        <v>0</v>
      </c>
      <c r="F24" s="11">
        <v>0</v>
      </c>
      <c r="G24" s="11">
        <v>0</v>
      </c>
      <c r="H24" s="11">
        <v>0</v>
      </c>
      <c r="I24" s="48">
        <v>0</v>
      </c>
      <c r="J24" s="11">
        <v>0</v>
      </c>
      <c r="K24" s="11">
        <v>0</v>
      </c>
      <c r="L24" s="48">
        <v>0.75800000000000001</v>
      </c>
      <c r="M24" s="49">
        <v>0</v>
      </c>
      <c r="N24" s="49">
        <v>0</v>
      </c>
      <c r="O24" s="49">
        <f t="shared" si="0"/>
        <v>2.4900000000000002</v>
      </c>
    </row>
    <row r="25" spans="2:15" ht="15.75" customHeight="1" x14ac:dyDescent="0.2">
      <c r="B25" s="9"/>
      <c r="C25" s="50"/>
      <c r="D25" s="48">
        <v>3.08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48">
        <v>0</v>
      </c>
      <c r="M25" s="49">
        <v>0</v>
      </c>
      <c r="N25" s="49">
        <v>0</v>
      </c>
      <c r="O25" s="49">
        <f t="shared" si="0"/>
        <v>3.08</v>
      </c>
    </row>
    <row r="26" spans="2:15" ht="15.75" customHeight="1" x14ac:dyDescent="0.2">
      <c r="B26" s="9" t="s">
        <v>34</v>
      </c>
      <c r="C26" s="50"/>
      <c r="D26" s="48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48">
        <v>0</v>
      </c>
      <c r="M26" s="49">
        <v>0</v>
      </c>
      <c r="N26" s="49">
        <v>0</v>
      </c>
      <c r="O26" s="49">
        <f t="shared" si="0"/>
        <v>0</v>
      </c>
    </row>
    <row r="27" spans="2:15" ht="15.75" customHeight="1" x14ac:dyDescent="0.2">
      <c r="B27" s="9"/>
      <c r="C27" s="50"/>
      <c r="D27" s="48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48">
        <v>0</v>
      </c>
      <c r="M27" s="49">
        <v>0</v>
      </c>
      <c r="N27" s="49">
        <v>0</v>
      </c>
      <c r="O27" s="49">
        <f t="shared" si="0"/>
        <v>0</v>
      </c>
    </row>
    <row r="28" spans="2:15" ht="15.75" customHeight="1" x14ac:dyDescent="0.2">
      <c r="B28" s="9"/>
      <c r="C28" s="50"/>
      <c r="D28" s="48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48">
        <v>0</v>
      </c>
      <c r="M28" s="49">
        <v>0</v>
      </c>
      <c r="N28" s="49">
        <v>0</v>
      </c>
      <c r="O28" s="49">
        <f t="shared" si="0"/>
        <v>0</v>
      </c>
    </row>
    <row r="29" spans="2:15" ht="15.75" customHeight="1" x14ac:dyDescent="0.2">
      <c r="B29" s="9" t="s">
        <v>35</v>
      </c>
      <c r="C29" s="50"/>
      <c r="D29" s="48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48">
        <v>0</v>
      </c>
      <c r="M29" s="49">
        <v>0</v>
      </c>
      <c r="N29" s="49">
        <v>0</v>
      </c>
      <c r="O29" s="49">
        <f t="shared" si="0"/>
        <v>0</v>
      </c>
    </row>
    <row r="30" spans="2:15" ht="15.75" customHeight="1" x14ac:dyDescent="0.2">
      <c r="B30" s="9"/>
      <c r="C30" s="50"/>
      <c r="D30" s="48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48">
        <v>0</v>
      </c>
      <c r="M30" s="49">
        <v>0</v>
      </c>
      <c r="N30" s="49">
        <v>0</v>
      </c>
      <c r="O30" s="49">
        <f t="shared" si="0"/>
        <v>0</v>
      </c>
    </row>
    <row r="31" spans="2:15" ht="15.75" customHeight="1" x14ac:dyDescent="0.2">
      <c r="B31" s="9"/>
      <c r="C31" s="50"/>
      <c r="D31" s="48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48">
        <v>0</v>
      </c>
      <c r="M31" s="49">
        <v>0</v>
      </c>
      <c r="N31" s="49">
        <v>0</v>
      </c>
      <c r="O31" s="49">
        <f t="shared" si="0"/>
        <v>0</v>
      </c>
    </row>
    <row r="32" spans="2:15" ht="15.75" customHeight="1" x14ac:dyDescent="0.2">
      <c r="B32" s="9" t="s">
        <v>36</v>
      </c>
      <c r="C32" s="50"/>
      <c r="D32" s="48">
        <v>2.6484990000000002</v>
      </c>
      <c r="E32" s="11">
        <v>0.06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48">
        <v>0</v>
      </c>
      <c r="M32" s="49">
        <v>0</v>
      </c>
      <c r="N32" s="49">
        <v>0</v>
      </c>
      <c r="O32" s="49">
        <f t="shared" si="0"/>
        <v>2.7084990000000002</v>
      </c>
    </row>
    <row r="33" spans="2:15" ht="15.75" customHeight="1" x14ac:dyDescent="0.2">
      <c r="B33" s="9"/>
      <c r="C33" s="50"/>
      <c r="D33" s="48">
        <v>0.43192999999999998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48">
        <v>2.9000000000000001E-2</v>
      </c>
      <c r="M33" s="49">
        <v>0</v>
      </c>
      <c r="N33" s="49">
        <v>0</v>
      </c>
      <c r="O33" s="49">
        <f t="shared" si="0"/>
        <v>0.46093000000000001</v>
      </c>
    </row>
    <row r="34" spans="2:15" ht="15.75" customHeight="1" x14ac:dyDescent="0.2">
      <c r="B34" s="10"/>
      <c r="C34" s="50"/>
      <c r="D34" s="51">
        <v>2.3970099999999999</v>
      </c>
      <c r="E34" s="11">
        <v>0</v>
      </c>
      <c r="F34" s="11">
        <v>0</v>
      </c>
      <c r="G34" s="11">
        <v>0</v>
      </c>
      <c r="H34" s="11">
        <v>0.09</v>
      </c>
      <c r="I34" s="11">
        <v>0</v>
      </c>
      <c r="J34" s="11">
        <v>0</v>
      </c>
      <c r="K34" s="11">
        <v>0</v>
      </c>
      <c r="L34" s="48">
        <v>0</v>
      </c>
      <c r="M34" s="49">
        <v>0</v>
      </c>
      <c r="N34" s="49">
        <v>0</v>
      </c>
      <c r="O34" s="49">
        <f t="shared" si="0"/>
        <v>2.4870099999999997</v>
      </c>
    </row>
    <row r="35" spans="2:15" ht="15.75" customHeight="1" x14ac:dyDescent="0.2">
      <c r="B35" s="9" t="s">
        <v>37</v>
      </c>
      <c r="C35" s="50"/>
      <c r="D35" s="5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48">
        <v>0</v>
      </c>
      <c r="M35" s="49">
        <v>0</v>
      </c>
      <c r="N35" s="49">
        <v>0</v>
      </c>
      <c r="O35" s="49">
        <f t="shared" si="0"/>
        <v>0</v>
      </c>
    </row>
    <row r="36" spans="2:15" ht="15.75" customHeight="1" x14ac:dyDescent="0.2">
      <c r="B36" s="9"/>
      <c r="C36" s="50"/>
      <c r="D36" s="5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48">
        <v>0</v>
      </c>
      <c r="M36" s="49">
        <v>0</v>
      </c>
      <c r="N36" s="49">
        <v>0</v>
      </c>
      <c r="O36" s="49">
        <f t="shared" si="0"/>
        <v>0</v>
      </c>
    </row>
    <row r="37" spans="2:15" ht="15.75" customHeight="1" x14ac:dyDescent="0.2">
      <c r="B37" s="9"/>
      <c r="C37" s="50"/>
      <c r="D37" s="5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48">
        <v>0</v>
      </c>
      <c r="M37" s="49">
        <v>0</v>
      </c>
      <c r="N37" s="49">
        <v>0</v>
      </c>
      <c r="O37" s="49">
        <f t="shared" si="0"/>
        <v>0</v>
      </c>
    </row>
    <row r="38" spans="2:15" ht="15.75" customHeight="1" x14ac:dyDescent="0.2">
      <c r="B38" s="52" t="s">
        <v>102</v>
      </c>
      <c r="C38" s="53"/>
      <c r="D38" s="5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48">
        <v>0</v>
      </c>
      <c r="M38" s="49">
        <v>0</v>
      </c>
      <c r="N38" s="49">
        <v>0</v>
      </c>
      <c r="O38" s="49">
        <f t="shared" si="0"/>
        <v>0</v>
      </c>
    </row>
    <row r="39" spans="2:15" ht="15.75" customHeight="1" x14ac:dyDescent="0.2">
      <c r="B39" s="9"/>
      <c r="C39" s="53"/>
      <c r="D39" s="5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48">
        <v>0</v>
      </c>
      <c r="M39" s="49">
        <v>0</v>
      </c>
      <c r="N39" s="49">
        <v>0</v>
      </c>
      <c r="O39" s="49">
        <f t="shared" si="0"/>
        <v>0</v>
      </c>
    </row>
    <row r="40" spans="2:15" ht="15.75" customHeight="1" x14ac:dyDescent="0.2">
      <c r="B40" s="9"/>
      <c r="C40" s="53"/>
      <c r="D40" s="5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48">
        <v>0</v>
      </c>
      <c r="M40" s="49">
        <v>0</v>
      </c>
      <c r="N40" s="49">
        <v>0</v>
      </c>
      <c r="O40" s="49">
        <f t="shared" si="0"/>
        <v>0</v>
      </c>
    </row>
    <row r="41" spans="2:15" ht="15.75" customHeight="1" x14ac:dyDescent="0.2">
      <c r="B41" s="12" t="s">
        <v>38</v>
      </c>
      <c r="C41" s="50"/>
      <c r="D41" s="5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48">
        <v>0</v>
      </c>
      <c r="M41" s="49">
        <v>0</v>
      </c>
      <c r="N41" s="49">
        <v>0</v>
      </c>
      <c r="O41" s="49">
        <f t="shared" si="0"/>
        <v>0</v>
      </c>
    </row>
    <row r="42" spans="2:15" ht="15.75" customHeight="1" x14ac:dyDescent="0.2">
      <c r="B42" s="10"/>
      <c r="D42" s="5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48">
        <v>0</v>
      </c>
      <c r="M42" s="49">
        <v>0</v>
      </c>
      <c r="N42" s="49">
        <v>0</v>
      </c>
      <c r="O42" s="49">
        <f t="shared" si="0"/>
        <v>0</v>
      </c>
    </row>
    <row r="43" spans="2:15" ht="15.75" customHeight="1" x14ac:dyDescent="0.2">
      <c r="B43" s="9"/>
      <c r="D43" s="5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48">
        <v>0</v>
      </c>
      <c r="M43" s="49">
        <v>0</v>
      </c>
      <c r="N43" s="49">
        <v>0</v>
      </c>
      <c r="O43" s="49">
        <f t="shared" si="0"/>
        <v>0</v>
      </c>
    </row>
    <row r="44" spans="2:15" ht="15.75" customHeight="1" x14ac:dyDescent="0.2">
      <c r="B44" s="9" t="s">
        <v>39</v>
      </c>
      <c r="D44" s="5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48">
        <v>0</v>
      </c>
      <c r="M44" s="49">
        <v>0</v>
      </c>
      <c r="N44" s="49">
        <v>0</v>
      </c>
      <c r="O44" s="49">
        <f t="shared" si="0"/>
        <v>0</v>
      </c>
    </row>
    <row r="45" spans="2:15" ht="15.75" customHeight="1" x14ac:dyDescent="0.2">
      <c r="B45" s="13"/>
      <c r="C45" s="54"/>
      <c r="D45" s="5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48">
        <v>0</v>
      </c>
      <c r="M45" s="49">
        <v>0</v>
      </c>
      <c r="N45" s="49">
        <v>0</v>
      </c>
      <c r="O45" s="49">
        <f t="shared" si="0"/>
        <v>0</v>
      </c>
    </row>
    <row r="46" spans="2:15" ht="15.75" customHeight="1" x14ac:dyDescent="0.2">
      <c r="B46" s="9"/>
      <c r="C46" s="54"/>
      <c r="D46" s="5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48">
        <v>0</v>
      </c>
      <c r="M46" s="49">
        <v>0</v>
      </c>
      <c r="N46" s="49">
        <v>0</v>
      </c>
      <c r="O46" s="49">
        <f t="shared" si="0"/>
        <v>0</v>
      </c>
    </row>
    <row r="47" spans="2:15" ht="15.75" customHeight="1" x14ac:dyDescent="0.2">
      <c r="B47" s="52" t="s">
        <v>85</v>
      </c>
      <c r="C47" s="54"/>
      <c r="D47" s="51">
        <v>3.625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48">
        <v>0</v>
      </c>
      <c r="M47" s="49">
        <v>0</v>
      </c>
      <c r="N47" s="49">
        <v>0</v>
      </c>
      <c r="O47" s="49">
        <f t="shared" si="0"/>
        <v>3.625</v>
      </c>
    </row>
    <row r="48" spans="2:15" ht="15.75" customHeight="1" x14ac:dyDescent="0.2">
      <c r="B48" s="9"/>
      <c r="D48" s="51">
        <v>1.163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48">
        <v>0</v>
      </c>
      <c r="M48" s="49">
        <v>0</v>
      </c>
      <c r="N48" s="49">
        <v>0</v>
      </c>
      <c r="O48" s="49">
        <f t="shared" si="0"/>
        <v>1.163</v>
      </c>
    </row>
    <row r="49" spans="2:15" ht="15.75" customHeight="1" x14ac:dyDescent="0.2">
      <c r="B49" s="9"/>
      <c r="D49" s="51">
        <v>0.57499999999999996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48">
        <v>0</v>
      </c>
      <c r="M49" s="49">
        <v>0</v>
      </c>
      <c r="N49" s="49">
        <v>0</v>
      </c>
      <c r="O49" s="49">
        <f t="shared" si="0"/>
        <v>0.57499999999999996</v>
      </c>
    </row>
    <row r="50" spans="2:15" ht="15.75" customHeight="1" x14ac:dyDescent="0.2">
      <c r="B50" s="52" t="s">
        <v>86</v>
      </c>
      <c r="D50" s="5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48">
        <v>0</v>
      </c>
      <c r="M50" s="49">
        <v>0</v>
      </c>
      <c r="N50" s="49">
        <v>0</v>
      </c>
      <c r="O50" s="49">
        <f t="shared" si="0"/>
        <v>0</v>
      </c>
    </row>
    <row r="51" spans="2:15" ht="15.75" customHeight="1" x14ac:dyDescent="0.2">
      <c r="B51" s="9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9">
        <f t="shared" si="0"/>
        <v>0</v>
      </c>
    </row>
    <row r="52" spans="2:15" ht="15.75" customHeight="1" x14ac:dyDescent="0.2">
      <c r="B52" s="9"/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49">
        <f t="shared" si="0"/>
        <v>0</v>
      </c>
    </row>
    <row r="53" spans="2:15" ht="15.75" customHeight="1" x14ac:dyDescent="0.2">
      <c r="B53" s="9" t="s">
        <v>5</v>
      </c>
      <c r="D53" s="11">
        <v>3.2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49">
        <f t="shared" si="0"/>
        <v>3.2</v>
      </c>
    </row>
    <row r="54" spans="2:15" ht="15.75" customHeight="1" x14ac:dyDescent="0.2">
      <c r="B54" s="9"/>
      <c r="D54" s="11">
        <v>1.5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9">
        <f t="shared" si="0"/>
        <v>1.5</v>
      </c>
    </row>
    <row r="55" spans="2:15" ht="15.75" customHeight="1" x14ac:dyDescent="0.2">
      <c r="B55" s="9"/>
      <c r="D55" s="11">
        <v>0.14099999999999999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9">
        <f t="shared" si="0"/>
        <v>0.14099999999999999</v>
      </c>
    </row>
    <row r="56" spans="2:15" ht="15.75" customHeight="1" x14ac:dyDescent="0.2">
      <c r="B56" s="5" t="s">
        <v>6</v>
      </c>
      <c r="D56" s="55">
        <f>D8+D11+D14+D17+D20+D23+D26+D29+D32+D35+D38+D41+D44+D47+D50+D53</f>
        <v>21.305498999999998</v>
      </c>
      <c r="E56" s="55">
        <f t="shared" ref="E56:O58" si="1">E8+E11+E14+E17+E20+E23+E26+E29+E32+E35+E38+E41+E44+E47+E50+E53</f>
        <v>0.67649999999999988</v>
      </c>
      <c r="F56" s="55">
        <f t="shared" si="1"/>
        <v>1.1919999999999999</v>
      </c>
      <c r="G56" s="55">
        <f t="shared" si="1"/>
        <v>0.65300000000000002</v>
      </c>
      <c r="H56" s="55">
        <f t="shared" si="1"/>
        <v>1.28</v>
      </c>
      <c r="I56" s="55">
        <f t="shared" si="1"/>
        <v>1.8</v>
      </c>
      <c r="J56" s="55">
        <f t="shared" si="1"/>
        <v>4.2780000000000005</v>
      </c>
      <c r="K56" s="55">
        <f t="shared" si="1"/>
        <v>4.0890000000000004</v>
      </c>
      <c r="L56" s="55">
        <f t="shared" si="1"/>
        <v>3.7089999999999996</v>
      </c>
      <c r="M56" s="55">
        <f t="shared" si="1"/>
        <v>0</v>
      </c>
      <c r="N56" s="55">
        <f t="shared" si="1"/>
        <v>0</v>
      </c>
      <c r="O56" s="55">
        <f t="shared" si="1"/>
        <v>38.982999000000007</v>
      </c>
    </row>
    <row r="57" spans="2:15" ht="15.75" customHeight="1" x14ac:dyDescent="0.2">
      <c r="D57" s="55">
        <f>D9+D12+D15+D18+D21+D24+D27+D30+D33+D36+D39+D42+D45+D48+D51+D54</f>
        <v>21.370931000000002</v>
      </c>
      <c r="E57" s="55">
        <f t="shared" si="1"/>
        <v>1.1935</v>
      </c>
      <c r="F57" s="55">
        <f t="shared" si="1"/>
        <v>0.65200000000000002</v>
      </c>
      <c r="G57" s="55">
        <f t="shared" si="1"/>
        <v>2.8290000000000002</v>
      </c>
      <c r="H57" s="55">
        <f t="shared" si="1"/>
        <v>0.74</v>
      </c>
      <c r="I57" s="55">
        <f t="shared" si="1"/>
        <v>5.4823339999999998</v>
      </c>
      <c r="J57" s="55">
        <f t="shared" si="1"/>
        <v>1.46</v>
      </c>
      <c r="K57" s="55">
        <f t="shared" si="1"/>
        <v>1.355</v>
      </c>
      <c r="L57" s="55">
        <f t="shared" si="1"/>
        <v>2.48</v>
      </c>
      <c r="M57" s="55">
        <f t="shared" si="1"/>
        <v>0</v>
      </c>
      <c r="N57" s="55">
        <f t="shared" si="1"/>
        <v>0</v>
      </c>
      <c r="O57" s="55">
        <f t="shared" si="1"/>
        <v>37.562764999999999</v>
      </c>
    </row>
    <row r="58" spans="2:15" ht="15.75" customHeight="1" x14ac:dyDescent="0.2">
      <c r="D58" s="55">
        <f>D10+D13+D16+D19+D22+D25+D28+D31+D34+D37+D40+D43+D46+D49+D52+D55</f>
        <v>15.884354999999999</v>
      </c>
      <c r="E58" s="55">
        <f t="shared" si="1"/>
        <v>0.90999999999999992</v>
      </c>
      <c r="F58" s="55">
        <f t="shared" si="1"/>
        <v>2.7298879999999999</v>
      </c>
      <c r="G58" s="55">
        <f t="shared" si="1"/>
        <v>4.01</v>
      </c>
      <c r="H58" s="55">
        <f t="shared" si="1"/>
        <v>0.09</v>
      </c>
      <c r="I58" s="55">
        <f t="shared" si="1"/>
        <v>7.8920389999999996</v>
      </c>
      <c r="J58" s="55">
        <f t="shared" si="1"/>
        <v>2.419</v>
      </c>
      <c r="K58" s="55">
        <f t="shared" si="1"/>
        <v>1.3833340000000001</v>
      </c>
      <c r="L58" s="55">
        <f t="shared" si="1"/>
        <v>3.2690000000000001</v>
      </c>
      <c r="M58" s="55">
        <f t="shared" si="1"/>
        <v>0</v>
      </c>
      <c r="N58" s="55">
        <f t="shared" si="1"/>
        <v>0</v>
      </c>
      <c r="O58" s="55">
        <f t="shared" si="1"/>
        <v>38.587616000000004</v>
      </c>
    </row>
    <row r="59" spans="2:15" ht="17.25" customHeight="1" x14ac:dyDescent="0.2"/>
    <row r="60" spans="2:15" ht="13.5" customHeight="1" x14ac:dyDescent="0.2"/>
    <row r="61" spans="2:15" ht="13.5" customHeight="1" x14ac:dyDescent="0.2"/>
    <row r="62" spans="2:15" ht="13.5" customHeight="1" x14ac:dyDescent="0.2"/>
    <row r="63" spans="2:15" ht="13.5" customHeight="1" x14ac:dyDescent="0.2"/>
    <row r="64" spans="2:1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3:P68"/>
  <sheetViews>
    <sheetView zoomScale="98" zoomScaleNormal="98" workbookViewId="0">
      <selection activeCell="C1" sqref="C1:C1048576"/>
    </sheetView>
  </sheetViews>
  <sheetFormatPr defaultColWidth="10.85546875" defaultRowHeight="12.75" x14ac:dyDescent="0.2"/>
  <cols>
    <col min="1" max="1" width="10.85546875" style="19" customWidth="1"/>
    <col min="2" max="2" width="21.140625" style="18" customWidth="1"/>
    <col min="3" max="3" width="12.5703125" style="19" customWidth="1"/>
    <col min="4" max="15" width="10.85546875" style="19" customWidth="1"/>
    <col min="16" max="16384" width="10.85546875" style="19"/>
  </cols>
  <sheetData>
    <row r="3" spans="2:16" ht="12.75" customHeight="1" x14ac:dyDescent="0.2">
      <c r="B3" s="17" t="s">
        <v>80</v>
      </c>
    </row>
    <row r="4" spans="2:16" ht="12.75" customHeight="1" x14ac:dyDescent="0.2">
      <c r="B4" s="17" t="s">
        <v>41</v>
      </c>
    </row>
    <row r="5" spans="2:16" ht="12.75" customHeight="1" x14ac:dyDescent="0.2"/>
    <row r="6" spans="2:16" ht="35.25" customHeight="1" x14ac:dyDescent="0.2">
      <c r="B6" s="80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6" s="26" customFormat="1" x14ac:dyDescent="0.2">
      <c r="B7" s="147"/>
      <c r="C7" s="88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6" s="140" customFormat="1" ht="12.75" customHeight="1" x14ac:dyDescent="0.2">
      <c r="B8" s="36" t="s">
        <v>15</v>
      </c>
      <c r="C8" s="112" t="s">
        <v>103</v>
      </c>
      <c r="D8" s="156">
        <v>2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42">
        <v>0</v>
      </c>
      <c r="K8" s="42">
        <v>2</v>
      </c>
      <c r="L8" s="42">
        <v>0</v>
      </c>
      <c r="M8" s="42">
        <v>0</v>
      </c>
      <c r="N8" s="42">
        <v>0</v>
      </c>
      <c r="O8" s="41">
        <f>SUM(D8:N8)</f>
        <v>4</v>
      </c>
      <c r="P8" s="157"/>
    </row>
    <row r="9" spans="2:16" s="140" customFormat="1" ht="12.75" customHeight="1" x14ac:dyDescent="0.2">
      <c r="B9" s="38"/>
      <c r="C9" s="112" t="s">
        <v>104</v>
      </c>
      <c r="D9" s="156">
        <v>0</v>
      </c>
      <c r="E9" s="156">
        <v>0</v>
      </c>
      <c r="F9" s="156">
        <v>0</v>
      </c>
      <c r="G9" s="156">
        <v>1</v>
      </c>
      <c r="H9" s="156">
        <v>0</v>
      </c>
      <c r="I9" s="156">
        <v>0</v>
      </c>
      <c r="J9" s="42">
        <v>1</v>
      </c>
      <c r="K9" s="42">
        <v>0</v>
      </c>
      <c r="L9" s="42">
        <v>0</v>
      </c>
      <c r="M9" s="42">
        <v>0</v>
      </c>
      <c r="N9" s="42">
        <v>0</v>
      </c>
      <c r="O9" s="41">
        <f t="shared" ref="O9:O28" si="0">SUM(D9:N9)</f>
        <v>2</v>
      </c>
      <c r="P9" s="158"/>
    </row>
    <row r="10" spans="2:16" s="140" customFormat="1" ht="12.75" customHeight="1" x14ac:dyDescent="0.2">
      <c r="B10" s="139"/>
      <c r="C10" s="59" t="s">
        <v>105</v>
      </c>
      <c r="D10" s="156">
        <v>1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1">
        <f t="shared" si="0"/>
        <v>1</v>
      </c>
      <c r="P10" s="158"/>
    </row>
    <row r="11" spans="2:16" s="140" customFormat="1" ht="12.75" customHeight="1" x14ac:dyDescent="0.2">
      <c r="B11" s="36" t="s">
        <v>42</v>
      </c>
      <c r="C11" s="132"/>
      <c r="D11" s="42">
        <v>2</v>
      </c>
      <c r="E11" s="42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1</v>
      </c>
      <c r="K11" s="156">
        <v>0</v>
      </c>
      <c r="L11" s="42">
        <v>0</v>
      </c>
      <c r="M11" s="42">
        <v>0</v>
      </c>
      <c r="N11" s="42">
        <v>0</v>
      </c>
      <c r="O11" s="41">
        <f t="shared" si="0"/>
        <v>3</v>
      </c>
      <c r="P11" s="157"/>
    </row>
    <row r="12" spans="2:16" s="140" customFormat="1" ht="12.75" customHeight="1" x14ac:dyDescent="0.2">
      <c r="B12" s="36"/>
      <c r="C12" s="132"/>
      <c r="D12" s="42">
        <v>1</v>
      </c>
      <c r="E12" s="42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42">
        <v>0</v>
      </c>
      <c r="M12" s="42">
        <v>0</v>
      </c>
      <c r="N12" s="42">
        <v>0</v>
      </c>
      <c r="O12" s="41">
        <f t="shared" si="0"/>
        <v>1</v>
      </c>
      <c r="P12" s="158"/>
    </row>
    <row r="13" spans="2:16" s="140" customFormat="1" ht="12.75" customHeight="1" x14ac:dyDescent="0.2">
      <c r="B13" s="36"/>
      <c r="C13" s="132"/>
      <c r="D13" s="42">
        <v>3</v>
      </c>
      <c r="E13" s="42">
        <v>0</v>
      </c>
      <c r="F13" s="156">
        <v>0</v>
      </c>
      <c r="G13" s="156">
        <v>0</v>
      </c>
      <c r="H13" s="156">
        <v>0</v>
      </c>
      <c r="I13" s="156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1">
        <f t="shared" si="0"/>
        <v>3</v>
      </c>
      <c r="P13" s="157"/>
    </row>
    <row r="14" spans="2:16" s="140" customFormat="1" ht="12.75" customHeight="1" x14ac:dyDescent="0.2">
      <c r="B14" s="36" t="s">
        <v>43</v>
      </c>
      <c r="C14" s="132"/>
      <c r="D14" s="42">
        <v>0</v>
      </c>
      <c r="E14" s="42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42">
        <v>0</v>
      </c>
      <c r="M14" s="42">
        <v>0</v>
      </c>
      <c r="N14" s="42">
        <v>0</v>
      </c>
      <c r="O14" s="41">
        <f t="shared" si="0"/>
        <v>0</v>
      </c>
      <c r="P14" s="158"/>
    </row>
    <row r="15" spans="2:16" s="140" customFormat="1" ht="12.75" customHeight="1" x14ac:dyDescent="0.2">
      <c r="B15" s="36"/>
      <c r="C15" s="132"/>
      <c r="D15" s="42">
        <v>0</v>
      </c>
      <c r="E15" s="42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42">
        <v>0</v>
      </c>
      <c r="M15" s="42">
        <v>0</v>
      </c>
      <c r="N15" s="42">
        <v>0</v>
      </c>
      <c r="O15" s="41">
        <f t="shared" si="0"/>
        <v>0</v>
      </c>
      <c r="P15" s="158"/>
    </row>
    <row r="16" spans="2:16" s="140" customFormat="1" ht="12.75" customHeight="1" x14ac:dyDescent="0.2">
      <c r="B16" s="36"/>
      <c r="C16" s="132"/>
      <c r="D16" s="42">
        <v>0</v>
      </c>
      <c r="E16" s="42">
        <v>0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42">
        <v>0</v>
      </c>
      <c r="M16" s="42">
        <v>0</v>
      </c>
      <c r="N16" s="42">
        <v>0</v>
      </c>
      <c r="O16" s="41">
        <f t="shared" si="0"/>
        <v>0</v>
      </c>
      <c r="P16" s="158"/>
    </row>
    <row r="17" spans="2:16" s="140" customFormat="1" ht="12.75" customHeight="1" x14ac:dyDescent="0.2">
      <c r="B17" s="36" t="s">
        <v>44</v>
      </c>
      <c r="C17" s="132"/>
      <c r="D17" s="156">
        <v>2</v>
      </c>
      <c r="E17" s="156">
        <v>0</v>
      </c>
      <c r="F17" s="42">
        <v>0</v>
      </c>
      <c r="G17" s="42">
        <v>0</v>
      </c>
      <c r="H17" s="42">
        <v>0</v>
      </c>
      <c r="I17" s="156">
        <v>1</v>
      </c>
      <c r="J17" s="156">
        <v>0</v>
      </c>
      <c r="K17" s="156">
        <v>0</v>
      </c>
      <c r="L17" s="42">
        <v>0</v>
      </c>
      <c r="M17" s="42">
        <v>0</v>
      </c>
      <c r="N17" s="42">
        <v>0</v>
      </c>
      <c r="O17" s="41">
        <f t="shared" si="0"/>
        <v>3</v>
      </c>
      <c r="P17" s="158"/>
    </row>
    <row r="18" spans="2:16" s="140" customFormat="1" ht="12.75" customHeight="1" x14ac:dyDescent="0.2">
      <c r="B18" s="36"/>
      <c r="C18" s="132"/>
      <c r="D18" s="156">
        <v>1</v>
      </c>
      <c r="E18" s="156">
        <v>0</v>
      </c>
      <c r="F18" s="42">
        <v>0</v>
      </c>
      <c r="G18" s="42">
        <v>0</v>
      </c>
      <c r="H18" s="42">
        <v>0</v>
      </c>
      <c r="I18" s="156">
        <v>0</v>
      </c>
      <c r="J18" s="156">
        <v>0</v>
      </c>
      <c r="K18" s="156">
        <v>0</v>
      </c>
      <c r="L18" s="42">
        <v>0</v>
      </c>
      <c r="M18" s="42">
        <v>0</v>
      </c>
      <c r="N18" s="42">
        <v>0</v>
      </c>
      <c r="O18" s="41">
        <f t="shared" si="0"/>
        <v>1</v>
      </c>
      <c r="P18" s="158"/>
    </row>
    <row r="19" spans="2:16" s="140" customFormat="1" ht="12.75" customHeight="1" x14ac:dyDescent="0.2">
      <c r="B19" s="139"/>
      <c r="C19" s="132"/>
      <c r="D19" s="42">
        <v>0</v>
      </c>
      <c r="E19" s="42">
        <v>0</v>
      </c>
      <c r="F19" s="156">
        <v>0</v>
      </c>
      <c r="G19" s="156">
        <v>0</v>
      </c>
      <c r="H19" s="156">
        <v>0</v>
      </c>
      <c r="I19" s="42">
        <v>0</v>
      </c>
      <c r="J19" s="156">
        <v>0</v>
      </c>
      <c r="K19" s="156">
        <v>0</v>
      </c>
      <c r="L19" s="42">
        <v>0</v>
      </c>
      <c r="M19" s="42">
        <v>0</v>
      </c>
      <c r="N19" s="42">
        <v>0</v>
      </c>
      <c r="O19" s="41">
        <f t="shared" si="0"/>
        <v>0</v>
      </c>
      <c r="P19" s="158"/>
    </row>
    <row r="20" spans="2:16" s="140" customFormat="1" ht="12.75" customHeight="1" x14ac:dyDescent="0.2">
      <c r="B20" s="36" t="s">
        <v>87</v>
      </c>
      <c r="C20" s="132"/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1">
        <f t="shared" si="0"/>
        <v>0</v>
      </c>
      <c r="P20" s="158"/>
    </row>
    <row r="21" spans="2:16" s="140" customFormat="1" ht="12.75" customHeight="1" x14ac:dyDescent="0.2">
      <c r="B21" s="36"/>
      <c r="C21" s="132"/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1">
        <f t="shared" si="0"/>
        <v>0</v>
      </c>
      <c r="P21" s="158"/>
    </row>
    <row r="22" spans="2:16" s="140" customFormat="1" ht="12.75" customHeight="1" x14ac:dyDescent="0.2">
      <c r="B22" s="139"/>
      <c r="C22" s="132"/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1">
        <f t="shared" si="0"/>
        <v>0</v>
      </c>
      <c r="P22" s="158"/>
    </row>
    <row r="23" spans="2:16" s="140" customFormat="1" ht="12.75" customHeight="1" x14ac:dyDescent="0.2">
      <c r="B23" s="36" t="s">
        <v>88</v>
      </c>
      <c r="C23" s="132"/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1">
        <f t="shared" si="0"/>
        <v>0</v>
      </c>
      <c r="P23" s="158"/>
    </row>
    <row r="24" spans="2:16" s="140" customFormat="1" ht="12.75" customHeight="1" x14ac:dyDescent="0.2">
      <c r="B24" s="139"/>
      <c r="C24" s="132"/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1">
        <f t="shared" si="0"/>
        <v>0</v>
      </c>
      <c r="P24" s="158"/>
    </row>
    <row r="25" spans="2:16" s="140" customFormat="1" ht="12.75" customHeight="1" x14ac:dyDescent="0.2">
      <c r="B25" s="139"/>
      <c r="C25" s="132"/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1">
        <f t="shared" si="0"/>
        <v>0</v>
      </c>
      <c r="P25" s="158"/>
    </row>
    <row r="26" spans="2:16" s="140" customFormat="1" ht="12.75" customHeight="1" x14ac:dyDescent="0.2">
      <c r="B26" s="36" t="s">
        <v>5</v>
      </c>
      <c r="C26" s="132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1">
        <f t="shared" si="0"/>
        <v>0</v>
      </c>
      <c r="P26" s="157"/>
    </row>
    <row r="27" spans="2:16" s="140" customFormat="1" ht="12.75" customHeight="1" x14ac:dyDescent="0.2">
      <c r="B27" s="139"/>
      <c r="C27" s="132"/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1">
        <f t="shared" si="0"/>
        <v>0</v>
      </c>
      <c r="P27" s="158"/>
    </row>
    <row r="28" spans="2:16" s="140" customFormat="1" ht="12.75" customHeight="1" x14ac:dyDescent="0.2">
      <c r="B28" s="139"/>
      <c r="C28" s="132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1">
        <f t="shared" si="0"/>
        <v>0</v>
      </c>
      <c r="P28" s="158"/>
    </row>
    <row r="29" spans="2:16" s="140" customFormat="1" ht="12.75" customHeight="1" x14ac:dyDescent="0.2">
      <c r="B29" s="40" t="s">
        <v>6</v>
      </c>
      <c r="C29" s="133"/>
      <c r="D29" s="43">
        <f t="shared" ref="D29:O29" si="1">D8+D11+D14+D17+D20+D26+D23</f>
        <v>6</v>
      </c>
      <c r="E29" s="43">
        <f t="shared" si="1"/>
        <v>0</v>
      </c>
      <c r="F29" s="43">
        <f t="shared" si="1"/>
        <v>0</v>
      </c>
      <c r="G29" s="43">
        <f t="shared" si="1"/>
        <v>0</v>
      </c>
      <c r="H29" s="43">
        <f t="shared" si="1"/>
        <v>0</v>
      </c>
      <c r="I29" s="43">
        <f t="shared" si="1"/>
        <v>1</v>
      </c>
      <c r="J29" s="43">
        <f t="shared" si="1"/>
        <v>1</v>
      </c>
      <c r="K29" s="43">
        <f t="shared" si="1"/>
        <v>2</v>
      </c>
      <c r="L29" s="43">
        <f t="shared" si="1"/>
        <v>0</v>
      </c>
      <c r="M29" s="43">
        <f t="shared" si="1"/>
        <v>0</v>
      </c>
      <c r="N29" s="44">
        <f t="shared" si="1"/>
        <v>0</v>
      </c>
      <c r="O29" s="43">
        <f t="shared" si="1"/>
        <v>10</v>
      </c>
    </row>
    <row r="30" spans="2:16" s="140" customFormat="1" ht="12.75" customHeight="1" x14ac:dyDescent="0.2">
      <c r="B30" s="40"/>
      <c r="C30" s="133"/>
      <c r="D30" s="43">
        <f t="shared" ref="D30:O31" si="2">D9+D12+D15+D18+D21+D27+D24</f>
        <v>2</v>
      </c>
      <c r="E30" s="43">
        <f t="shared" si="2"/>
        <v>0</v>
      </c>
      <c r="F30" s="43">
        <f t="shared" si="2"/>
        <v>0</v>
      </c>
      <c r="G30" s="43">
        <f t="shared" si="2"/>
        <v>1</v>
      </c>
      <c r="H30" s="43">
        <f t="shared" si="2"/>
        <v>0</v>
      </c>
      <c r="I30" s="43">
        <f t="shared" si="2"/>
        <v>0</v>
      </c>
      <c r="J30" s="43">
        <f t="shared" si="2"/>
        <v>1</v>
      </c>
      <c r="K30" s="43">
        <f t="shared" si="2"/>
        <v>0</v>
      </c>
      <c r="L30" s="43">
        <f t="shared" si="2"/>
        <v>0</v>
      </c>
      <c r="M30" s="43">
        <f t="shared" si="2"/>
        <v>0</v>
      </c>
      <c r="N30" s="44">
        <f>N9+N12+N15+N18+N21+N27+N24</f>
        <v>0</v>
      </c>
      <c r="O30" s="43">
        <f t="shared" si="2"/>
        <v>4</v>
      </c>
    </row>
    <row r="31" spans="2:16" s="140" customFormat="1" ht="12.75" customHeight="1" x14ac:dyDescent="0.2">
      <c r="B31" s="40"/>
      <c r="C31" s="133"/>
      <c r="D31" s="43">
        <f t="shared" si="2"/>
        <v>4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3">
        <f t="shared" si="2"/>
        <v>0</v>
      </c>
      <c r="J31" s="43">
        <f t="shared" si="2"/>
        <v>0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4">
        <f>N10+N13+N16+N19+N22+N28+N25</f>
        <v>0</v>
      </c>
      <c r="O31" s="43">
        <f t="shared" si="2"/>
        <v>4</v>
      </c>
    </row>
    <row r="32" spans="2:16" s="140" customFormat="1" x14ac:dyDescent="0.2">
      <c r="B32" s="139"/>
      <c r="C32" s="132"/>
    </row>
    <row r="33" spans="2:3" s="140" customFormat="1" ht="14.25" x14ac:dyDescent="0.2">
      <c r="B33" s="13" t="s">
        <v>106</v>
      </c>
      <c r="C33" s="132"/>
    </row>
    <row r="34" spans="2:3" s="140" customFormat="1" x14ac:dyDescent="0.2">
      <c r="B34" s="139"/>
      <c r="C34" s="132"/>
    </row>
    <row r="35" spans="2:3" s="140" customFormat="1" x14ac:dyDescent="0.2">
      <c r="B35" s="139"/>
      <c r="C35" s="132"/>
    </row>
    <row r="36" spans="2:3" s="140" customFormat="1" x14ac:dyDescent="0.2">
      <c r="B36" s="139"/>
      <c r="C36" s="132"/>
    </row>
    <row r="37" spans="2:3" s="140" customFormat="1" x14ac:dyDescent="0.2">
      <c r="B37" s="139"/>
      <c r="C37" s="132"/>
    </row>
    <row r="38" spans="2:3" s="140" customFormat="1" x14ac:dyDescent="0.2">
      <c r="B38" s="139"/>
      <c r="C38" s="132"/>
    </row>
    <row r="39" spans="2:3" s="140" customFormat="1" x14ac:dyDescent="0.2">
      <c r="B39" s="139"/>
      <c r="C39" s="132"/>
    </row>
    <row r="40" spans="2:3" x14ac:dyDescent="0.2">
      <c r="C40" s="132"/>
    </row>
    <row r="41" spans="2:3" x14ac:dyDescent="0.2">
      <c r="C41" s="132"/>
    </row>
    <row r="42" spans="2:3" x14ac:dyDescent="0.2">
      <c r="C42" s="132"/>
    </row>
    <row r="43" spans="2:3" x14ac:dyDescent="0.2">
      <c r="C43" s="132"/>
    </row>
    <row r="44" spans="2:3" x14ac:dyDescent="0.2">
      <c r="C44" s="132"/>
    </row>
    <row r="45" spans="2:3" x14ac:dyDescent="0.2">
      <c r="C45" s="132"/>
    </row>
    <row r="46" spans="2:3" x14ac:dyDescent="0.2">
      <c r="C46" s="132"/>
    </row>
    <row r="47" spans="2:3" x14ac:dyDescent="0.2">
      <c r="C47" s="132"/>
    </row>
    <row r="48" spans="2:3" x14ac:dyDescent="0.2">
      <c r="C48" s="132"/>
    </row>
    <row r="49" spans="3:3" x14ac:dyDescent="0.2">
      <c r="C49" s="132"/>
    </row>
    <row r="50" spans="3:3" x14ac:dyDescent="0.2">
      <c r="C50" s="132"/>
    </row>
    <row r="59" spans="3:3" x14ac:dyDescent="0.2">
      <c r="C59" s="133"/>
    </row>
    <row r="60" spans="3:3" x14ac:dyDescent="0.2">
      <c r="C60" s="133"/>
    </row>
    <row r="61" spans="3:3" x14ac:dyDescent="0.2">
      <c r="C61" s="133"/>
    </row>
    <row r="63" spans="3:3" x14ac:dyDescent="0.2">
      <c r="C63" s="159"/>
    </row>
    <row r="64" spans="3:3" x14ac:dyDescent="0.2">
      <c r="C64" s="159"/>
    </row>
    <row r="65" spans="3:3" x14ac:dyDescent="0.2">
      <c r="C65" s="159"/>
    </row>
    <row r="66" spans="3:3" x14ac:dyDescent="0.2">
      <c r="C66" s="132"/>
    </row>
    <row r="67" spans="3:3" x14ac:dyDescent="0.2">
      <c r="C67" s="160"/>
    </row>
    <row r="68" spans="3:3" x14ac:dyDescent="0.2">
      <c r="C68" s="160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3:O45"/>
  <sheetViews>
    <sheetView zoomScale="98" zoomScaleNormal="98" workbookViewId="0">
      <selection activeCell="B6" sqref="B6:C6"/>
    </sheetView>
  </sheetViews>
  <sheetFormatPr defaultColWidth="9.140625" defaultRowHeight="12.75" x14ac:dyDescent="0.2"/>
  <cols>
    <col min="1" max="1" width="9.140625" style="19"/>
    <col min="2" max="2" width="32.5703125" style="18" bestFit="1" customWidth="1"/>
    <col min="3" max="3" width="13.5703125" style="19" customWidth="1"/>
    <col min="4" max="15" width="10.7109375" style="19" customWidth="1"/>
    <col min="16" max="16384" width="9.140625" style="19"/>
  </cols>
  <sheetData>
    <row r="3" spans="2:15" ht="12.75" customHeight="1" x14ac:dyDescent="0.2">
      <c r="B3" s="17" t="s">
        <v>81</v>
      </c>
    </row>
    <row r="4" spans="2:15" ht="12.75" customHeight="1" x14ac:dyDescent="0.2">
      <c r="B4" s="17" t="s">
        <v>45</v>
      </c>
    </row>
    <row r="5" spans="2:15" ht="12.75" customHeight="1" x14ac:dyDescent="0.2">
      <c r="B5" s="29" t="s">
        <v>12</v>
      </c>
    </row>
    <row r="6" spans="2:15" s="22" customFormat="1" ht="33" customHeight="1" x14ac:dyDescent="0.2">
      <c r="B6" s="78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26" customFormat="1" x14ac:dyDescent="0.2">
      <c r="B7" s="130"/>
      <c r="C7" s="16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s="140" customFormat="1" ht="12.75" customHeight="1" x14ac:dyDescent="0.2">
      <c r="B8" s="36" t="s">
        <v>15</v>
      </c>
      <c r="C8" s="112" t="s">
        <v>103</v>
      </c>
      <c r="D8" s="39">
        <v>8.5774650000000001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37">
        <v>0.78800000000000003</v>
      </c>
      <c r="L8" s="37">
        <v>0</v>
      </c>
      <c r="M8" s="37">
        <v>0</v>
      </c>
      <c r="N8" s="37">
        <v>0</v>
      </c>
      <c r="O8" s="30">
        <f>SUM(D8:N8)</f>
        <v>9.3654650000000004</v>
      </c>
    </row>
    <row r="9" spans="2:15" s="140" customFormat="1" ht="12.75" customHeight="1" x14ac:dyDescent="0.2">
      <c r="B9" s="38"/>
      <c r="C9" s="112" t="s">
        <v>104</v>
      </c>
      <c r="D9" s="39">
        <v>0</v>
      </c>
      <c r="E9" s="162">
        <v>0</v>
      </c>
      <c r="F9" s="162">
        <v>0</v>
      </c>
      <c r="G9" s="162">
        <v>0.77700000000000002</v>
      </c>
      <c r="H9" s="162">
        <v>0</v>
      </c>
      <c r="I9" s="162">
        <v>0</v>
      </c>
      <c r="J9" s="162">
        <v>5.0000000000000001E-3</v>
      </c>
      <c r="K9" s="37">
        <v>0</v>
      </c>
      <c r="L9" s="37">
        <v>0</v>
      </c>
      <c r="M9" s="37">
        <v>0</v>
      </c>
      <c r="N9" s="37">
        <v>0</v>
      </c>
      <c r="O9" s="30">
        <f t="shared" ref="O9:O28" si="0">SUM(D9:N9)</f>
        <v>0.78200000000000003</v>
      </c>
    </row>
    <row r="10" spans="2:15" s="127" customFormat="1" ht="12.75" customHeight="1" x14ac:dyDescent="0.2">
      <c r="B10" s="128"/>
      <c r="C10" s="59" t="s">
        <v>105</v>
      </c>
      <c r="D10" s="162">
        <v>0.22500000000000001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39">
        <v>0</v>
      </c>
      <c r="K10" s="37">
        <v>0</v>
      </c>
      <c r="L10" s="37">
        <v>0</v>
      </c>
      <c r="M10" s="37">
        <v>0</v>
      </c>
      <c r="N10" s="37">
        <v>0</v>
      </c>
      <c r="O10" s="30">
        <f t="shared" si="0"/>
        <v>0.22500000000000001</v>
      </c>
    </row>
    <row r="11" spans="2:15" s="127" customFormat="1" ht="12.75" customHeight="1" x14ac:dyDescent="0.2">
      <c r="B11" s="36" t="s">
        <v>42</v>
      </c>
      <c r="C11" s="132"/>
      <c r="D11" s="162">
        <v>12.440659999999999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39">
        <v>0.36</v>
      </c>
      <c r="K11" s="37">
        <v>0</v>
      </c>
      <c r="L11" s="37">
        <v>0</v>
      </c>
      <c r="M11" s="37">
        <v>0</v>
      </c>
      <c r="N11" s="37">
        <v>0</v>
      </c>
      <c r="O11" s="30">
        <f t="shared" si="0"/>
        <v>12.800659999999999</v>
      </c>
    </row>
    <row r="12" spans="2:15" s="127" customFormat="1" ht="12.75" customHeight="1" x14ac:dyDescent="0.2">
      <c r="B12" s="36"/>
      <c r="C12" s="132"/>
      <c r="D12" s="39">
        <v>1.24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37">
        <v>0</v>
      </c>
      <c r="L12" s="37">
        <v>0</v>
      </c>
      <c r="M12" s="37">
        <v>0</v>
      </c>
      <c r="N12" s="37">
        <v>0</v>
      </c>
      <c r="O12" s="30">
        <f t="shared" si="0"/>
        <v>1.24</v>
      </c>
    </row>
    <row r="13" spans="2:15" s="127" customFormat="1" ht="12.75" customHeight="1" x14ac:dyDescent="0.2">
      <c r="B13" s="36"/>
      <c r="C13" s="132"/>
      <c r="D13" s="39">
        <v>1.59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39">
        <v>0</v>
      </c>
      <c r="K13" s="37">
        <v>0</v>
      </c>
      <c r="L13" s="37">
        <v>0</v>
      </c>
      <c r="M13" s="37">
        <v>0</v>
      </c>
      <c r="N13" s="37">
        <v>0</v>
      </c>
      <c r="O13" s="30">
        <f t="shared" si="0"/>
        <v>1.59</v>
      </c>
    </row>
    <row r="14" spans="2:15" s="127" customFormat="1" ht="12.75" customHeight="1" x14ac:dyDescent="0.2">
      <c r="B14" s="36" t="s">
        <v>43</v>
      </c>
      <c r="C14" s="132"/>
      <c r="D14" s="39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39">
        <v>0</v>
      </c>
      <c r="K14" s="37">
        <v>0</v>
      </c>
      <c r="L14" s="37">
        <v>0</v>
      </c>
      <c r="M14" s="37">
        <v>0</v>
      </c>
      <c r="N14" s="37">
        <v>0</v>
      </c>
      <c r="O14" s="30">
        <f t="shared" si="0"/>
        <v>0</v>
      </c>
    </row>
    <row r="15" spans="2:15" s="127" customFormat="1" ht="12.75" customHeight="1" x14ac:dyDescent="0.2">
      <c r="B15" s="36"/>
      <c r="C15" s="132"/>
      <c r="D15" s="39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39">
        <v>0</v>
      </c>
      <c r="K15" s="37">
        <v>0</v>
      </c>
      <c r="L15" s="37">
        <v>0</v>
      </c>
      <c r="M15" s="37">
        <v>0</v>
      </c>
      <c r="N15" s="37">
        <v>0</v>
      </c>
      <c r="O15" s="30">
        <f t="shared" si="0"/>
        <v>0</v>
      </c>
    </row>
    <row r="16" spans="2:15" s="127" customFormat="1" ht="12.75" customHeight="1" x14ac:dyDescent="0.2">
      <c r="B16" s="36"/>
      <c r="C16" s="132"/>
      <c r="D16" s="39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39">
        <v>0</v>
      </c>
      <c r="K16" s="37">
        <v>0</v>
      </c>
      <c r="L16" s="37">
        <v>0</v>
      </c>
      <c r="M16" s="37">
        <v>0</v>
      </c>
      <c r="N16" s="37">
        <v>0</v>
      </c>
      <c r="O16" s="30">
        <f t="shared" si="0"/>
        <v>0</v>
      </c>
    </row>
    <row r="17" spans="2:15" s="127" customFormat="1" ht="12.75" customHeight="1" x14ac:dyDescent="0.2">
      <c r="B17" s="36" t="s">
        <v>44</v>
      </c>
      <c r="C17" s="132"/>
      <c r="D17" s="162">
        <v>5.9</v>
      </c>
      <c r="E17" s="162">
        <v>0</v>
      </c>
      <c r="F17" s="162">
        <v>0</v>
      </c>
      <c r="G17" s="162">
        <v>0</v>
      </c>
      <c r="H17" s="162">
        <v>0</v>
      </c>
      <c r="I17" s="39">
        <v>0.16900000000000001</v>
      </c>
      <c r="J17" s="162">
        <v>0</v>
      </c>
      <c r="K17" s="37">
        <v>0</v>
      </c>
      <c r="L17" s="37">
        <v>0</v>
      </c>
      <c r="M17" s="37">
        <v>0</v>
      </c>
      <c r="N17" s="37">
        <v>0</v>
      </c>
      <c r="O17" s="30">
        <f t="shared" si="0"/>
        <v>6.069</v>
      </c>
    </row>
    <row r="18" spans="2:15" s="127" customFormat="1" ht="12.75" customHeight="1" x14ac:dyDescent="0.2">
      <c r="B18" s="36"/>
      <c r="C18" s="132"/>
      <c r="D18" s="162">
        <v>3.6349999999999998</v>
      </c>
      <c r="E18" s="39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37">
        <v>0</v>
      </c>
      <c r="L18" s="37">
        <v>0</v>
      </c>
      <c r="M18" s="37">
        <v>0</v>
      </c>
      <c r="N18" s="37">
        <v>0</v>
      </c>
      <c r="O18" s="30">
        <f t="shared" si="0"/>
        <v>3.6349999999999998</v>
      </c>
    </row>
    <row r="19" spans="2:15" s="127" customFormat="1" ht="12.75" customHeight="1" x14ac:dyDescent="0.2">
      <c r="B19" s="128"/>
      <c r="C19" s="132"/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7">
        <v>0</v>
      </c>
      <c r="N19" s="37">
        <v>0</v>
      </c>
      <c r="O19" s="30">
        <f t="shared" si="0"/>
        <v>0</v>
      </c>
    </row>
    <row r="20" spans="2:15" s="127" customFormat="1" ht="12.75" customHeight="1" x14ac:dyDescent="0.2">
      <c r="B20" s="36" t="s">
        <v>87</v>
      </c>
      <c r="C20" s="132"/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0">
        <f t="shared" si="0"/>
        <v>0</v>
      </c>
    </row>
    <row r="21" spans="2:15" s="127" customFormat="1" ht="12.75" customHeight="1" x14ac:dyDescent="0.2">
      <c r="B21" s="36"/>
      <c r="C21" s="132"/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0">
        <f t="shared" si="0"/>
        <v>0</v>
      </c>
    </row>
    <row r="22" spans="2:15" s="127" customFormat="1" ht="12.75" customHeight="1" x14ac:dyDescent="0.2">
      <c r="B22" s="128"/>
      <c r="C22" s="132"/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0">
        <f t="shared" si="0"/>
        <v>0</v>
      </c>
    </row>
    <row r="23" spans="2:15" s="127" customFormat="1" ht="12.75" customHeight="1" x14ac:dyDescent="0.2">
      <c r="B23" s="36" t="s">
        <v>88</v>
      </c>
      <c r="C23" s="132"/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0">
        <f t="shared" si="0"/>
        <v>0</v>
      </c>
    </row>
    <row r="24" spans="2:15" s="127" customFormat="1" ht="12.75" customHeight="1" x14ac:dyDescent="0.2">
      <c r="B24" s="128"/>
      <c r="C24" s="132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0">
        <f t="shared" si="0"/>
        <v>0</v>
      </c>
    </row>
    <row r="25" spans="2:15" s="127" customFormat="1" ht="12.75" customHeight="1" x14ac:dyDescent="0.2">
      <c r="B25" s="128"/>
      <c r="C25" s="132"/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0">
        <f t="shared" si="0"/>
        <v>0</v>
      </c>
    </row>
    <row r="26" spans="2:15" s="127" customFormat="1" ht="12.75" customHeight="1" x14ac:dyDescent="0.2">
      <c r="B26" s="36" t="s">
        <v>5</v>
      </c>
      <c r="C26" s="132"/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0">
        <f t="shared" si="0"/>
        <v>0</v>
      </c>
    </row>
    <row r="27" spans="2:15" s="127" customFormat="1" ht="12.75" customHeight="1" x14ac:dyDescent="0.2">
      <c r="B27" s="128"/>
      <c r="C27" s="132"/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0">
        <f t="shared" si="0"/>
        <v>0</v>
      </c>
    </row>
    <row r="28" spans="2:15" s="127" customFormat="1" ht="12.75" customHeight="1" x14ac:dyDescent="0.2">
      <c r="B28" s="128"/>
      <c r="C28" s="132"/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0">
        <f t="shared" si="0"/>
        <v>0</v>
      </c>
    </row>
    <row r="29" spans="2:15" s="127" customFormat="1" ht="12.75" customHeight="1" x14ac:dyDescent="0.2">
      <c r="B29" s="40" t="s">
        <v>6</v>
      </c>
      <c r="C29" s="133"/>
      <c r="D29" s="34">
        <f>D8+D11+D14+D17+D20+D26+D23</f>
        <v>26.918124999999996</v>
      </c>
      <c r="E29" s="34">
        <f t="shared" ref="E29:O29" si="1">E8+E11+E14+E17+E20+E26+E23</f>
        <v>0</v>
      </c>
      <c r="F29" s="34">
        <f t="shared" si="1"/>
        <v>0</v>
      </c>
      <c r="G29" s="34">
        <f t="shared" si="1"/>
        <v>0</v>
      </c>
      <c r="H29" s="34">
        <f t="shared" si="1"/>
        <v>0</v>
      </c>
      <c r="I29" s="34">
        <f t="shared" si="1"/>
        <v>0.16900000000000001</v>
      </c>
      <c r="J29" s="34">
        <f t="shared" si="1"/>
        <v>0.36</v>
      </c>
      <c r="K29" s="34">
        <f t="shared" si="1"/>
        <v>0.78800000000000003</v>
      </c>
      <c r="L29" s="34">
        <f t="shared" si="1"/>
        <v>0</v>
      </c>
      <c r="M29" s="34">
        <f t="shared" si="1"/>
        <v>0</v>
      </c>
      <c r="N29" s="34">
        <f>N8+N11+N14+N17+N20+N26+N23</f>
        <v>0</v>
      </c>
      <c r="O29" s="34">
        <f t="shared" si="1"/>
        <v>28.235125</v>
      </c>
    </row>
    <row r="30" spans="2:15" s="127" customFormat="1" x14ac:dyDescent="0.2">
      <c r="B30" s="40"/>
      <c r="C30" s="133"/>
      <c r="D30" s="34">
        <f t="shared" ref="D30:O31" si="2">D9+D12+D15+D18+D21+D27+D24</f>
        <v>4.875</v>
      </c>
      <c r="E30" s="34">
        <f t="shared" si="2"/>
        <v>0</v>
      </c>
      <c r="F30" s="34">
        <f t="shared" si="2"/>
        <v>0</v>
      </c>
      <c r="G30" s="34">
        <f t="shared" si="2"/>
        <v>0.77700000000000002</v>
      </c>
      <c r="H30" s="34">
        <f t="shared" si="2"/>
        <v>0</v>
      </c>
      <c r="I30" s="34">
        <f t="shared" si="2"/>
        <v>0</v>
      </c>
      <c r="J30" s="34">
        <f t="shared" si="2"/>
        <v>5.0000000000000001E-3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>N9+N12+N15+N18+N21+N27+N24</f>
        <v>0</v>
      </c>
      <c r="O30" s="34">
        <f t="shared" si="2"/>
        <v>5.657</v>
      </c>
    </row>
    <row r="31" spans="2:15" s="127" customFormat="1" x14ac:dyDescent="0.2">
      <c r="B31" s="40"/>
      <c r="C31" s="133"/>
      <c r="D31" s="34">
        <f t="shared" si="2"/>
        <v>1.8150000000000002</v>
      </c>
      <c r="E31" s="34">
        <f t="shared" si="2"/>
        <v>0</v>
      </c>
      <c r="F31" s="34">
        <f t="shared" si="2"/>
        <v>0</v>
      </c>
      <c r="G31" s="34">
        <f t="shared" si="2"/>
        <v>0</v>
      </c>
      <c r="H31" s="34">
        <f t="shared" si="2"/>
        <v>0</v>
      </c>
      <c r="I31" s="34">
        <f t="shared" si="2"/>
        <v>0</v>
      </c>
      <c r="J31" s="34">
        <f t="shared" si="2"/>
        <v>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>N10+N13+N16+N19+N22+N28+N25</f>
        <v>0</v>
      </c>
      <c r="O31" s="34">
        <f t="shared" si="2"/>
        <v>1.8150000000000002</v>
      </c>
    </row>
    <row r="32" spans="2:15" s="127" customFormat="1" x14ac:dyDescent="0.2">
      <c r="B32" s="128"/>
    </row>
    <row r="33" spans="2:2" s="127" customFormat="1" x14ac:dyDescent="0.2">
      <c r="B33" s="128"/>
    </row>
    <row r="34" spans="2:2" s="127" customFormat="1" ht="14.25" x14ac:dyDescent="0.2">
      <c r="B34" s="16" t="s">
        <v>106</v>
      </c>
    </row>
    <row r="35" spans="2:2" s="127" customFormat="1" x14ac:dyDescent="0.2">
      <c r="B35" s="128"/>
    </row>
    <row r="36" spans="2:2" s="127" customFormat="1" x14ac:dyDescent="0.2">
      <c r="B36" s="128"/>
    </row>
    <row r="37" spans="2:2" s="127" customFormat="1" x14ac:dyDescent="0.2">
      <c r="B37" s="128"/>
    </row>
    <row r="38" spans="2:2" s="127" customFormat="1" x14ac:dyDescent="0.2">
      <c r="B38" s="128"/>
    </row>
    <row r="39" spans="2:2" s="127" customFormat="1" x14ac:dyDescent="0.2">
      <c r="B39" s="128"/>
    </row>
    <row r="40" spans="2:2" s="127" customFormat="1" x14ac:dyDescent="0.2">
      <c r="B40" s="128"/>
    </row>
    <row r="41" spans="2:2" s="127" customFormat="1" x14ac:dyDescent="0.2">
      <c r="B41" s="128"/>
    </row>
    <row r="42" spans="2:2" s="127" customFormat="1" x14ac:dyDescent="0.2">
      <c r="B42" s="128"/>
    </row>
    <row r="43" spans="2:2" s="127" customFormat="1" x14ac:dyDescent="0.2">
      <c r="B43" s="128"/>
    </row>
    <row r="44" spans="2:2" s="127" customFormat="1" x14ac:dyDescent="0.2">
      <c r="B44" s="128"/>
    </row>
    <row r="45" spans="2:2" s="127" customFormat="1" x14ac:dyDescent="0.2">
      <c r="B45" s="128"/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3:O59"/>
  <sheetViews>
    <sheetView zoomScale="98" zoomScaleNormal="98" workbookViewId="0">
      <selection activeCell="K20" sqref="K20"/>
    </sheetView>
  </sheetViews>
  <sheetFormatPr defaultColWidth="12.28515625" defaultRowHeight="12.75" x14ac:dyDescent="0.2"/>
  <cols>
    <col min="1" max="1" width="12.28515625" style="19" customWidth="1"/>
    <col min="2" max="2" width="25.28515625" style="18" customWidth="1"/>
    <col min="3" max="3" width="12.28515625" style="18" customWidth="1"/>
    <col min="4" max="15" width="12.28515625" style="19" customWidth="1"/>
    <col min="16" max="16384" width="12.28515625" style="19"/>
  </cols>
  <sheetData>
    <row r="3" spans="2:15" ht="12.75" customHeight="1" x14ac:dyDescent="0.2">
      <c r="B3" s="17" t="s">
        <v>82</v>
      </c>
    </row>
    <row r="4" spans="2:15" ht="12.75" customHeight="1" x14ac:dyDescent="0.2">
      <c r="B4" s="17" t="s">
        <v>46</v>
      </c>
    </row>
    <row r="5" spans="2:15" ht="12" customHeight="1" x14ac:dyDescent="0.2"/>
    <row r="6" spans="2:15" ht="36" customHeight="1" x14ac:dyDescent="0.2">
      <c r="B6" s="78" t="s">
        <v>111</v>
      </c>
      <c r="C6" s="83" t="s">
        <v>110</v>
      </c>
      <c r="D6" s="78" t="s">
        <v>56</v>
      </c>
      <c r="E6" s="78" t="s">
        <v>57</v>
      </c>
      <c r="F6" s="78" t="s">
        <v>58</v>
      </c>
      <c r="G6" s="78" t="s">
        <v>59</v>
      </c>
      <c r="H6" s="78" t="s">
        <v>60</v>
      </c>
      <c r="I6" s="78" t="s">
        <v>61</v>
      </c>
      <c r="J6" s="78" t="s">
        <v>62</v>
      </c>
      <c r="K6" s="78" t="s">
        <v>63</v>
      </c>
      <c r="L6" s="78" t="s">
        <v>64</v>
      </c>
      <c r="M6" s="78" t="s">
        <v>65</v>
      </c>
      <c r="N6" s="78" t="s">
        <v>89</v>
      </c>
      <c r="O6" s="78" t="s">
        <v>6</v>
      </c>
    </row>
    <row r="7" spans="2:15" s="26" customFormat="1" x14ac:dyDescent="0.2">
      <c r="B7" s="130"/>
      <c r="C7" s="8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2:15" s="140" customFormat="1" ht="12" customHeight="1" x14ac:dyDescent="0.2">
      <c r="B8" s="25" t="s">
        <v>47</v>
      </c>
      <c r="C8" s="95" t="s">
        <v>103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4">
        <f>SUM(D8:N8)</f>
        <v>0</v>
      </c>
    </row>
    <row r="9" spans="2:15" s="140" customFormat="1" ht="12.75" customHeight="1" x14ac:dyDescent="0.2">
      <c r="B9" s="27"/>
      <c r="C9" s="95" t="s">
        <v>104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4">
        <f t="shared" ref="O9:O34" si="0">SUM(D9:N9)</f>
        <v>0</v>
      </c>
    </row>
    <row r="10" spans="2:15" s="140" customFormat="1" ht="12.75" customHeight="1" x14ac:dyDescent="0.2">
      <c r="B10" s="128"/>
      <c r="C10" s="97" t="s">
        <v>105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3">
        <v>0</v>
      </c>
      <c r="J10" s="165">
        <v>0</v>
      </c>
      <c r="K10" s="165">
        <v>0</v>
      </c>
      <c r="L10" s="165">
        <v>0</v>
      </c>
      <c r="M10" s="163">
        <v>0</v>
      </c>
      <c r="N10" s="163">
        <v>0</v>
      </c>
      <c r="O10" s="164">
        <f t="shared" si="0"/>
        <v>0</v>
      </c>
    </row>
    <row r="11" spans="2:15" s="140" customFormat="1" ht="12.75" customHeight="1" x14ac:dyDescent="0.2">
      <c r="B11" s="25" t="s">
        <v>48</v>
      </c>
      <c r="C11" s="31"/>
      <c r="D11" s="163">
        <v>149</v>
      </c>
      <c r="E11" s="163">
        <v>136</v>
      </c>
      <c r="F11" s="163">
        <v>121</v>
      </c>
      <c r="G11" s="163">
        <v>37</v>
      </c>
      <c r="H11" s="165">
        <v>2</v>
      </c>
      <c r="I11" s="165">
        <v>0</v>
      </c>
      <c r="J11" s="163">
        <v>2</v>
      </c>
      <c r="K11" s="165">
        <v>0</v>
      </c>
      <c r="L11" s="163">
        <v>4</v>
      </c>
      <c r="M11" s="165">
        <v>0</v>
      </c>
      <c r="N11" s="165">
        <v>0</v>
      </c>
      <c r="O11" s="164">
        <f t="shared" si="0"/>
        <v>451</v>
      </c>
    </row>
    <row r="12" spans="2:15" s="140" customFormat="1" ht="12.75" customHeight="1" x14ac:dyDescent="0.2">
      <c r="B12" s="25"/>
      <c r="C12" s="31"/>
      <c r="D12" s="163">
        <v>75</v>
      </c>
      <c r="E12" s="163">
        <v>97</v>
      </c>
      <c r="F12" s="163">
        <v>73</v>
      </c>
      <c r="G12" s="163">
        <v>29</v>
      </c>
      <c r="H12" s="163">
        <v>0</v>
      </c>
      <c r="I12" s="165">
        <v>0</v>
      </c>
      <c r="J12" s="163">
        <v>0</v>
      </c>
      <c r="K12" s="165">
        <v>0</v>
      </c>
      <c r="L12" s="165">
        <v>3</v>
      </c>
      <c r="M12" s="163">
        <v>0</v>
      </c>
      <c r="N12" s="165">
        <v>0</v>
      </c>
      <c r="O12" s="164">
        <f t="shared" si="0"/>
        <v>277</v>
      </c>
    </row>
    <row r="13" spans="2:15" s="140" customFormat="1" ht="12.75" customHeight="1" x14ac:dyDescent="0.2">
      <c r="B13" s="139"/>
      <c r="C13" s="31"/>
      <c r="D13" s="163">
        <v>127</v>
      </c>
      <c r="E13" s="163">
        <v>157</v>
      </c>
      <c r="F13" s="163">
        <v>102</v>
      </c>
      <c r="G13" s="163">
        <v>33</v>
      </c>
      <c r="H13" s="165">
        <v>3</v>
      </c>
      <c r="I13" s="165">
        <v>0</v>
      </c>
      <c r="J13" s="163">
        <v>1</v>
      </c>
      <c r="K13" s="163">
        <v>0</v>
      </c>
      <c r="L13" s="163">
        <v>4</v>
      </c>
      <c r="M13" s="165">
        <v>0</v>
      </c>
      <c r="N13" s="165">
        <v>0</v>
      </c>
      <c r="O13" s="164">
        <f t="shared" si="0"/>
        <v>427</v>
      </c>
    </row>
    <row r="14" spans="2:15" s="140" customFormat="1" ht="12.75" customHeight="1" x14ac:dyDescent="0.2">
      <c r="B14" s="25" t="s">
        <v>49</v>
      </c>
      <c r="C14" s="31"/>
      <c r="D14" s="163">
        <v>51</v>
      </c>
      <c r="E14" s="163">
        <v>82</v>
      </c>
      <c r="F14" s="163">
        <v>41</v>
      </c>
      <c r="G14" s="163">
        <v>6</v>
      </c>
      <c r="H14" s="165">
        <v>0</v>
      </c>
      <c r="I14" s="163">
        <v>36</v>
      </c>
      <c r="J14" s="163">
        <v>178</v>
      </c>
      <c r="K14" s="163">
        <v>15</v>
      </c>
      <c r="L14" s="163">
        <v>125</v>
      </c>
      <c r="M14" s="163">
        <v>2</v>
      </c>
      <c r="N14" s="165">
        <v>0</v>
      </c>
      <c r="O14" s="164">
        <f t="shared" si="0"/>
        <v>536</v>
      </c>
    </row>
    <row r="15" spans="2:15" s="140" customFormat="1" ht="12.75" customHeight="1" x14ac:dyDescent="0.2">
      <c r="B15" s="25"/>
      <c r="C15" s="31"/>
      <c r="D15" s="163">
        <v>34</v>
      </c>
      <c r="E15" s="163">
        <v>53</v>
      </c>
      <c r="F15" s="163">
        <v>25</v>
      </c>
      <c r="G15" s="165">
        <v>1</v>
      </c>
      <c r="H15" s="165">
        <v>0</v>
      </c>
      <c r="I15" s="163">
        <v>18</v>
      </c>
      <c r="J15" s="163">
        <v>81</v>
      </c>
      <c r="K15" s="163">
        <v>12</v>
      </c>
      <c r="L15" s="163">
        <v>64</v>
      </c>
      <c r="M15" s="163">
        <v>1</v>
      </c>
      <c r="N15" s="165">
        <v>0</v>
      </c>
      <c r="O15" s="164">
        <f t="shared" si="0"/>
        <v>289</v>
      </c>
    </row>
    <row r="16" spans="2:15" s="140" customFormat="1" ht="12.75" customHeight="1" x14ac:dyDescent="0.2">
      <c r="B16" s="139"/>
      <c r="C16" s="31"/>
      <c r="D16" s="163">
        <v>32</v>
      </c>
      <c r="E16" s="163">
        <v>84</v>
      </c>
      <c r="F16" s="163">
        <v>31</v>
      </c>
      <c r="G16" s="165">
        <v>2</v>
      </c>
      <c r="H16" s="165">
        <v>0</v>
      </c>
      <c r="I16" s="163">
        <v>20</v>
      </c>
      <c r="J16" s="163">
        <v>121</v>
      </c>
      <c r="K16" s="163">
        <v>21</v>
      </c>
      <c r="L16" s="163">
        <v>134</v>
      </c>
      <c r="M16" s="165">
        <v>11</v>
      </c>
      <c r="N16" s="165">
        <v>0</v>
      </c>
      <c r="O16" s="164">
        <f t="shared" si="0"/>
        <v>456</v>
      </c>
    </row>
    <row r="17" spans="2:15" s="140" customFormat="1" ht="12.75" customHeight="1" x14ac:dyDescent="0.2">
      <c r="B17" s="25" t="s">
        <v>50</v>
      </c>
      <c r="C17" s="31"/>
      <c r="D17" s="165">
        <v>0</v>
      </c>
      <c r="E17" s="163">
        <v>1</v>
      </c>
      <c r="F17" s="163">
        <v>0</v>
      </c>
      <c r="G17" s="165">
        <v>0</v>
      </c>
      <c r="H17" s="165">
        <v>0</v>
      </c>
      <c r="I17" s="163">
        <v>2</v>
      </c>
      <c r="J17" s="165">
        <v>23</v>
      </c>
      <c r="K17" s="165">
        <v>2</v>
      </c>
      <c r="L17" s="163">
        <v>5</v>
      </c>
      <c r="M17" s="165">
        <v>0</v>
      </c>
      <c r="N17" s="165">
        <v>0</v>
      </c>
      <c r="O17" s="164">
        <f t="shared" si="0"/>
        <v>33</v>
      </c>
    </row>
    <row r="18" spans="2:15" s="140" customFormat="1" ht="12.75" customHeight="1" x14ac:dyDescent="0.2">
      <c r="B18" s="25"/>
      <c r="C18" s="31"/>
      <c r="D18" s="165">
        <v>0</v>
      </c>
      <c r="E18" s="163">
        <v>3</v>
      </c>
      <c r="F18" s="165">
        <v>0</v>
      </c>
      <c r="G18" s="163">
        <v>0</v>
      </c>
      <c r="H18" s="165">
        <v>0</v>
      </c>
      <c r="I18" s="163">
        <v>2</v>
      </c>
      <c r="J18" s="163">
        <v>3</v>
      </c>
      <c r="K18" s="163">
        <v>0</v>
      </c>
      <c r="L18" s="163">
        <v>7</v>
      </c>
      <c r="M18" s="165">
        <v>0</v>
      </c>
      <c r="N18" s="165">
        <v>0</v>
      </c>
      <c r="O18" s="164">
        <f t="shared" si="0"/>
        <v>15</v>
      </c>
    </row>
    <row r="19" spans="2:15" s="140" customFormat="1" ht="12.75" customHeight="1" x14ac:dyDescent="0.2">
      <c r="B19" s="25"/>
      <c r="C19" s="31"/>
      <c r="D19" s="165">
        <v>0</v>
      </c>
      <c r="E19" s="165">
        <v>5</v>
      </c>
      <c r="F19" s="165">
        <v>0</v>
      </c>
      <c r="G19" s="165">
        <v>1</v>
      </c>
      <c r="H19" s="165">
        <v>0</v>
      </c>
      <c r="I19" s="165">
        <v>1</v>
      </c>
      <c r="J19" s="163">
        <v>1</v>
      </c>
      <c r="K19" s="165">
        <v>3</v>
      </c>
      <c r="L19" s="163">
        <v>5</v>
      </c>
      <c r="M19" s="165">
        <v>0</v>
      </c>
      <c r="N19" s="165">
        <v>0</v>
      </c>
      <c r="O19" s="164">
        <f t="shared" si="0"/>
        <v>16</v>
      </c>
    </row>
    <row r="20" spans="2:15" s="140" customFormat="1" ht="12.75" customHeight="1" x14ac:dyDescent="0.2">
      <c r="B20" s="25" t="s">
        <v>51</v>
      </c>
      <c r="C20" s="31"/>
      <c r="D20" s="163">
        <v>183</v>
      </c>
      <c r="E20" s="163">
        <v>113</v>
      </c>
      <c r="F20" s="163">
        <v>119</v>
      </c>
      <c r="G20" s="163">
        <v>47</v>
      </c>
      <c r="H20" s="165">
        <v>3</v>
      </c>
      <c r="I20" s="165">
        <v>0</v>
      </c>
      <c r="J20" s="163">
        <v>3</v>
      </c>
      <c r="K20" s="163">
        <v>4</v>
      </c>
      <c r="L20" s="163">
        <v>33</v>
      </c>
      <c r="M20" s="165">
        <v>0</v>
      </c>
      <c r="N20" s="165">
        <v>0</v>
      </c>
      <c r="O20" s="164">
        <f t="shared" si="0"/>
        <v>505</v>
      </c>
    </row>
    <row r="21" spans="2:15" s="140" customFormat="1" ht="12.75" customHeight="1" x14ac:dyDescent="0.2">
      <c r="B21" s="25"/>
      <c r="C21" s="31"/>
      <c r="D21" s="163">
        <v>83</v>
      </c>
      <c r="E21" s="163">
        <v>83</v>
      </c>
      <c r="F21" s="163">
        <v>67</v>
      </c>
      <c r="G21" s="163">
        <v>21</v>
      </c>
      <c r="H21" s="165">
        <v>0</v>
      </c>
      <c r="I21" s="165">
        <v>0</v>
      </c>
      <c r="J21" s="165">
        <v>3</v>
      </c>
      <c r="K21" s="165">
        <v>1</v>
      </c>
      <c r="L21" s="163">
        <v>18</v>
      </c>
      <c r="M21" s="165">
        <v>0</v>
      </c>
      <c r="N21" s="165">
        <v>0</v>
      </c>
      <c r="O21" s="164">
        <f t="shared" si="0"/>
        <v>276</v>
      </c>
    </row>
    <row r="22" spans="2:15" s="140" customFormat="1" ht="12.75" customHeight="1" x14ac:dyDescent="0.2">
      <c r="B22" s="139"/>
      <c r="C22" s="31"/>
      <c r="D22" s="163">
        <v>90</v>
      </c>
      <c r="E22" s="163">
        <v>97</v>
      </c>
      <c r="F22" s="163">
        <v>89</v>
      </c>
      <c r="G22" s="163">
        <v>25</v>
      </c>
      <c r="H22" s="165">
        <v>2</v>
      </c>
      <c r="I22" s="165">
        <v>0</v>
      </c>
      <c r="J22" s="163">
        <v>4</v>
      </c>
      <c r="K22" s="163">
        <v>6</v>
      </c>
      <c r="L22" s="163">
        <v>26</v>
      </c>
      <c r="M22" s="165">
        <v>0</v>
      </c>
      <c r="N22" s="165">
        <v>0</v>
      </c>
      <c r="O22" s="164">
        <f t="shared" si="0"/>
        <v>339</v>
      </c>
    </row>
    <row r="23" spans="2:15" s="140" customFormat="1" ht="12.75" customHeight="1" x14ac:dyDescent="0.2">
      <c r="B23" s="25" t="s">
        <v>52</v>
      </c>
      <c r="C23" s="31"/>
      <c r="D23" s="163">
        <v>53</v>
      </c>
      <c r="E23" s="163">
        <v>56</v>
      </c>
      <c r="F23" s="163">
        <v>41</v>
      </c>
      <c r="G23" s="163">
        <v>6</v>
      </c>
      <c r="H23" s="165">
        <v>0</v>
      </c>
      <c r="I23" s="163">
        <v>13</v>
      </c>
      <c r="J23" s="163">
        <v>33</v>
      </c>
      <c r="K23" s="163">
        <v>3</v>
      </c>
      <c r="L23" s="163">
        <v>68</v>
      </c>
      <c r="M23" s="163">
        <v>2</v>
      </c>
      <c r="N23" s="165">
        <v>0</v>
      </c>
      <c r="O23" s="164">
        <f t="shared" si="0"/>
        <v>275</v>
      </c>
    </row>
    <row r="24" spans="2:15" s="140" customFormat="1" ht="12.75" customHeight="1" x14ac:dyDescent="0.2">
      <c r="B24" s="25"/>
      <c r="C24" s="31"/>
      <c r="D24" s="163">
        <v>22</v>
      </c>
      <c r="E24" s="163">
        <v>29</v>
      </c>
      <c r="F24" s="163">
        <v>16</v>
      </c>
      <c r="G24" s="163">
        <v>3</v>
      </c>
      <c r="H24" s="165">
        <v>0</v>
      </c>
      <c r="I24" s="163">
        <v>3</v>
      </c>
      <c r="J24" s="163">
        <v>20</v>
      </c>
      <c r="K24" s="165">
        <v>1</v>
      </c>
      <c r="L24" s="163">
        <v>48</v>
      </c>
      <c r="M24" s="163">
        <v>0</v>
      </c>
      <c r="N24" s="165">
        <v>0</v>
      </c>
      <c r="O24" s="164">
        <f t="shared" si="0"/>
        <v>142</v>
      </c>
    </row>
    <row r="25" spans="2:15" s="140" customFormat="1" ht="12.75" customHeight="1" x14ac:dyDescent="0.2">
      <c r="B25" s="25"/>
      <c r="C25" s="31"/>
      <c r="D25" s="163">
        <v>16</v>
      </c>
      <c r="E25" s="163">
        <v>48</v>
      </c>
      <c r="F25" s="163">
        <v>21</v>
      </c>
      <c r="G25" s="163">
        <v>9</v>
      </c>
      <c r="H25" s="165">
        <v>2</v>
      </c>
      <c r="I25" s="163">
        <v>5</v>
      </c>
      <c r="J25" s="163">
        <v>23</v>
      </c>
      <c r="K25" s="163">
        <v>5</v>
      </c>
      <c r="L25" s="163">
        <v>51</v>
      </c>
      <c r="M25" s="165">
        <v>4</v>
      </c>
      <c r="N25" s="165">
        <v>0</v>
      </c>
      <c r="O25" s="164">
        <f t="shared" si="0"/>
        <v>184</v>
      </c>
    </row>
    <row r="26" spans="2:15" s="140" customFormat="1" ht="12.75" customHeight="1" x14ac:dyDescent="0.2">
      <c r="B26" s="25" t="s">
        <v>53</v>
      </c>
      <c r="C26" s="31"/>
      <c r="D26" s="163">
        <v>0</v>
      </c>
      <c r="E26" s="163">
        <v>0</v>
      </c>
      <c r="F26" s="163">
        <v>0</v>
      </c>
      <c r="G26" s="163">
        <v>0</v>
      </c>
      <c r="H26" s="165">
        <v>0</v>
      </c>
      <c r="I26" s="163">
        <v>0</v>
      </c>
      <c r="J26" s="163">
        <v>0</v>
      </c>
      <c r="K26" s="163">
        <v>0</v>
      </c>
      <c r="L26" s="163">
        <v>0</v>
      </c>
      <c r="M26" s="165">
        <v>0</v>
      </c>
      <c r="N26" s="165">
        <v>0</v>
      </c>
      <c r="O26" s="164">
        <f t="shared" si="0"/>
        <v>0</v>
      </c>
    </row>
    <row r="27" spans="2:15" s="140" customFormat="1" ht="12.75" customHeight="1" x14ac:dyDescent="0.2">
      <c r="B27" s="25"/>
      <c r="C27" s="31"/>
      <c r="D27" s="163">
        <v>0</v>
      </c>
      <c r="E27" s="163">
        <v>0</v>
      </c>
      <c r="F27" s="163">
        <v>0</v>
      </c>
      <c r="G27" s="163">
        <v>0</v>
      </c>
      <c r="H27" s="165">
        <v>0</v>
      </c>
      <c r="I27" s="163">
        <v>0</v>
      </c>
      <c r="J27" s="163">
        <v>0</v>
      </c>
      <c r="K27" s="163">
        <v>0</v>
      </c>
      <c r="L27" s="163">
        <v>0</v>
      </c>
      <c r="M27" s="165">
        <v>0</v>
      </c>
      <c r="N27" s="165">
        <v>0</v>
      </c>
      <c r="O27" s="164">
        <f t="shared" si="0"/>
        <v>0</v>
      </c>
    </row>
    <row r="28" spans="2:15" s="140" customFormat="1" ht="12.75" customHeight="1" x14ac:dyDescent="0.2">
      <c r="B28" s="25"/>
      <c r="C28" s="31"/>
      <c r="D28" s="163">
        <v>0</v>
      </c>
      <c r="E28" s="163">
        <v>0</v>
      </c>
      <c r="F28" s="163">
        <v>0</v>
      </c>
      <c r="G28" s="163">
        <v>0</v>
      </c>
      <c r="H28" s="165">
        <v>0</v>
      </c>
      <c r="I28" s="163">
        <v>0</v>
      </c>
      <c r="J28" s="163">
        <v>0</v>
      </c>
      <c r="K28" s="163">
        <v>0</v>
      </c>
      <c r="L28" s="163">
        <v>0</v>
      </c>
      <c r="M28" s="165">
        <v>0</v>
      </c>
      <c r="N28" s="165">
        <v>0</v>
      </c>
      <c r="O28" s="164">
        <f t="shared" si="0"/>
        <v>0</v>
      </c>
    </row>
    <row r="29" spans="2:15" s="140" customFormat="1" ht="12.75" customHeight="1" x14ac:dyDescent="0.2">
      <c r="B29" s="25" t="s">
        <v>54</v>
      </c>
      <c r="C29" s="31"/>
      <c r="D29" s="163">
        <v>0</v>
      </c>
      <c r="E29" s="163">
        <v>0</v>
      </c>
      <c r="F29" s="163">
        <v>0</v>
      </c>
      <c r="G29" s="163">
        <v>0</v>
      </c>
      <c r="H29" s="165">
        <v>0</v>
      </c>
      <c r="I29" s="163">
        <v>0</v>
      </c>
      <c r="J29" s="163">
        <v>0</v>
      </c>
      <c r="K29" s="163">
        <v>0</v>
      </c>
      <c r="L29" s="163">
        <v>1</v>
      </c>
      <c r="M29" s="165">
        <v>0</v>
      </c>
      <c r="N29" s="165">
        <v>1</v>
      </c>
      <c r="O29" s="164">
        <f t="shared" si="0"/>
        <v>2</v>
      </c>
    </row>
    <row r="30" spans="2:15" s="140" customFormat="1" ht="12.75" customHeight="1" x14ac:dyDescent="0.2">
      <c r="B30" s="139"/>
      <c r="C30" s="31"/>
      <c r="D30" s="163">
        <v>0</v>
      </c>
      <c r="E30" s="163">
        <v>0</v>
      </c>
      <c r="F30" s="163">
        <v>0</v>
      </c>
      <c r="G30" s="163">
        <v>0</v>
      </c>
      <c r="H30" s="165">
        <v>0</v>
      </c>
      <c r="I30" s="163">
        <v>0</v>
      </c>
      <c r="J30" s="163">
        <v>0</v>
      </c>
      <c r="K30" s="163">
        <v>0</v>
      </c>
      <c r="L30" s="163">
        <v>0</v>
      </c>
      <c r="M30" s="165">
        <v>0</v>
      </c>
      <c r="N30" s="165">
        <v>0</v>
      </c>
      <c r="O30" s="164">
        <f t="shared" si="0"/>
        <v>0</v>
      </c>
    </row>
    <row r="31" spans="2:15" s="140" customFormat="1" ht="12.75" customHeight="1" x14ac:dyDescent="0.2">
      <c r="B31" s="25"/>
      <c r="C31" s="31"/>
      <c r="D31" s="163">
        <v>0</v>
      </c>
      <c r="E31" s="163">
        <v>0</v>
      </c>
      <c r="F31" s="163">
        <v>0</v>
      </c>
      <c r="G31" s="163">
        <v>0</v>
      </c>
      <c r="H31" s="165">
        <v>0</v>
      </c>
      <c r="I31" s="163">
        <v>0</v>
      </c>
      <c r="J31" s="163">
        <v>0</v>
      </c>
      <c r="K31" s="163">
        <v>0</v>
      </c>
      <c r="L31" s="163">
        <v>0</v>
      </c>
      <c r="M31" s="165">
        <v>0</v>
      </c>
      <c r="N31" s="165">
        <v>1</v>
      </c>
      <c r="O31" s="164">
        <f t="shared" si="0"/>
        <v>1</v>
      </c>
    </row>
    <row r="32" spans="2:15" s="140" customFormat="1" ht="12.75" customHeight="1" x14ac:dyDescent="0.2">
      <c r="B32" s="25" t="s">
        <v>5</v>
      </c>
      <c r="C32" s="31"/>
      <c r="D32" s="163">
        <v>11</v>
      </c>
      <c r="E32" s="163">
        <v>0</v>
      </c>
      <c r="F32" s="163">
        <v>17</v>
      </c>
      <c r="G32" s="163">
        <v>4</v>
      </c>
      <c r="H32" s="163">
        <v>1</v>
      </c>
      <c r="I32" s="165">
        <v>0</v>
      </c>
      <c r="J32" s="165">
        <v>0</v>
      </c>
      <c r="K32" s="165">
        <v>0</v>
      </c>
      <c r="L32" s="165">
        <v>2</v>
      </c>
      <c r="M32" s="165">
        <v>0</v>
      </c>
      <c r="N32" s="165">
        <v>0</v>
      </c>
      <c r="O32" s="164">
        <f t="shared" si="0"/>
        <v>35</v>
      </c>
    </row>
    <row r="33" spans="2:15" s="140" customFormat="1" ht="12.75" customHeight="1" x14ac:dyDescent="0.2">
      <c r="B33" s="25"/>
      <c r="C33" s="31"/>
      <c r="D33" s="165">
        <v>8</v>
      </c>
      <c r="E33" s="165">
        <v>0</v>
      </c>
      <c r="F33" s="163">
        <v>1</v>
      </c>
      <c r="G33" s="163">
        <v>6</v>
      </c>
      <c r="H33" s="165">
        <v>0</v>
      </c>
      <c r="I33" s="165">
        <v>0</v>
      </c>
      <c r="J33" s="163">
        <v>0</v>
      </c>
      <c r="K33" s="165">
        <v>0</v>
      </c>
      <c r="L33" s="165">
        <v>0</v>
      </c>
      <c r="M33" s="165">
        <v>0</v>
      </c>
      <c r="N33" s="165">
        <v>1</v>
      </c>
      <c r="O33" s="164">
        <f t="shared" si="0"/>
        <v>16</v>
      </c>
    </row>
    <row r="34" spans="2:15" s="140" customFormat="1" ht="12.75" customHeight="1" x14ac:dyDescent="0.2">
      <c r="B34" s="25"/>
      <c r="C34" s="31"/>
      <c r="D34" s="163">
        <v>7</v>
      </c>
      <c r="E34" s="165">
        <v>6</v>
      </c>
      <c r="F34" s="163">
        <v>5</v>
      </c>
      <c r="G34" s="163">
        <v>9</v>
      </c>
      <c r="H34" s="165">
        <v>3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4">
        <f t="shared" si="0"/>
        <v>30</v>
      </c>
    </row>
    <row r="35" spans="2:15" s="127" customFormat="1" ht="12.75" customHeight="1" x14ac:dyDescent="0.2">
      <c r="B35" s="32" t="s">
        <v>6</v>
      </c>
      <c r="C35" s="33"/>
      <c r="D35" s="166">
        <f>D8+D11+D14+D17+D20+D23+D26+D29+D32</f>
        <v>447</v>
      </c>
      <c r="E35" s="166">
        <f t="shared" ref="E35:M35" si="1">E8+E11+E14+E17+E20+E23+E26+E29+E32</f>
        <v>388</v>
      </c>
      <c r="F35" s="166">
        <f t="shared" si="1"/>
        <v>339</v>
      </c>
      <c r="G35" s="166">
        <f t="shared" si="1"/>
        <v>100</v>
      </c>
      <c r="H35" s="166">
        <f t="shared" si="1"/>
        <v>6</v>
      </c>
      <c r="I35" s="166">
        <f t="shared" si="1"/>
        <v>51</v>
      </c>
      <c r="J35" s="166">
        <f t="shared" si="1"/>
        <v>239</v>
      </c>
      <c r="K35" s="166">
        <f t="shared" si="1"/>
        <v>24</v>
      </c>
      <c r="L35" s="166">
        <f t="shared" si="1"/>
        <v>238</v>
      </c>
      <c r="M35" s="166">
        <f t="shared" si="1"/>
        <v>4</v>
      </c>
      <c r="N35" s="166">
        <f>N8+N11+N14+N17+N20+N23+N26+N29+N32</f>
        <v>1</v>
      </c>
      <c r="O35" s="166">
        <f>O8+O11+O14+O17+O20+O23+O26+O29+O32</f>
        <v>1837</v>
      </c>
    </row>
    <row r="36" spans="2:15" s="127" customFormat="1" ht="12.75" customHeight="1" x14ac:dyDescent="0.2">
      <c r="B36" s="128"/>
      <c r="C36" s="33"/>
      <c r="D36" s="166">
        <f>D9+D12+D15+D18+D21+D24+D27+D30+D33</f>
        <v>222</v>
      </c>
      <c r="E36" s="166">
        <f t="shared" ref="E36:O36" si="2">E9+E12+E15+E18+E21+E24+E27+E30+E33</f>
        <v>265</v>
      </c>
      <c r="F36" s="166">
        <f t="shared" si="2"/>
        <v>182</v>
      </c>
      <c r="G36" s="166">
        <f t="shared" si="2"/>
        <v>60</v>
      </c>
      <c r="H36" s="166">
        <f t="shared" si="2"/>
        <v>0</v>
      </c>
      <c r="I36" s="166">
        <f t="shared" si="2"/>
        <v>23</v>
      </c>
      <c r="J36" s="166">
        <f t="shared" si="2"/>
        <v>107</v>
      </c>
      <c r="K36" s="166">
        <f t="shared" si="2"/>
        <v>14</v>
      </c>
      <c r="L36" s="166">
        <f t="shared" si="2"/>
        <v>140</v>
      </c>
      <c r="M36" s="166">
        <f t="shared" si="2"/>
        <v>1</v>
      </c>
      <c r="N36" s="166">
        <f>N9+N12+N15+N18+N21+N24+N27+N30+N33</f>
        <v>1</v>
      </c>
      <c r="O36" s="166">
        <f t="shared" si="2"/>
        <v>1015</v>
      </c>
    </row>
    <row r="37" spans="2:15" s="127" customFormat="1" ht="12.75" customHeight="1" x14ac:dyDescent="0.2">
      <c r="B37" s="128"/>
      <c r="C37" s="33"/>
      <c r="D37" s="166">
        <f>D10+D13+D16+D19+D22+D25+D28+D31+D34</f>
        <v>272</v>
      </c>
      <c r="E37" s="166">
        <f t="shared" ref="E37:O37" si="3">E10+E13+E16+E19+E22+E25+E28+E31+E34</f>
        <v>397</v>
      </c>
      <c r="F37" s="166">
        <f t="shared" si="3"/>
        <v>248</v>
      </c>
      <c r="G37" s="166">
        <f t="shared" si="3"/>
        <v>79</v>
      </c>
      <c r="H37" s="166">
        <f t="shared" si="3"/>
        <v>10</v>
      </c>
      <c r="I37" s="166">
        <f t="shared" si="3"/>
        <v>26</v>
      </c>
      <c r="J37" s="166">
        <f t="shared" si="3"/>
        <v>150</v>
      </c>
      <c r="K37" s="166">
        <f t="shared" si="3"/>
        <v>35</v>
      </c>
      <c r="L37" s="166">
        <f t="shared" si="3"/>
        <v>220</v>
      </c>
      <c r="M37" s="166">
        <f t="shared" si="3"/>
        <v>15</v>
      </c>
      <c r="N37" s="166">
        <f>N10+N13+N16+N19+N22+N25+N28+N31+N34</f>
        <v>1</v>
      </c>
      <c r="O37" s="166">
        <f t="shared" si="3"/>
        <v>1453</v>
      </c>
    </row>
    <row r="38" spans="2:15" s="127" customFormat="1" ht="12.75" customHeight="1" x14ac:dyDescent="0.2">
      <c r="B38" s="128"/>
      <c r="C38" s="31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s="127" customFormat="1" x14ac:dyDescent="0.2">
      <c r="B39" s="128"/>
      <c r="C39" s="128"/>
    </row>
    <row r="40" spans="2:15" s="127" customFormat="1" ht="14.25" x14ac:dyDescent="0.2">
      <c r="B40" s="16" t="s">
        <v>106</v>
      </c>
      <c r="C40" s="128"/>
    </row>
    <row r="41" spans="2:15" s="127" customFormat="1" x14ac:dyDescent="0.2">
      <c r="B41" s="128"/>
      <c r="C41" s="128"/>
    </row>
    <row r="42" spans="2:15" s="127" customFormat="1" x14ac:dyDescent="0.2">
      <c r="B42" s="128"/>
      <c r="C42" s="128"/>
    </row>
    <row r="43" spans="2:15" s="127" customFormat="1" x14ac:dyDescent="0.2">
      <c r="B43" s="128"/>
      <c r="C43" s="128"/>
    </row>
    <row r="44" spans="2:15" s="127" customFormat="1" x14ac:dyDescent="0.2">
      <c r="B44" s="128"/>
      <c r="C44" s="128"/>
    </row>
    <row r="45" spans="2:15" s="127" customFormat="1" x14ac:dyDescent="0.2">
      <c r="B45" s="128"/>
      <c r="C45" s="128"/>
    </row>
    <row r="46" spans="2:15" s="127" customFormat="1" x14ac:dyDescent="0.2">
      <c r="B46" s="128"/>
      <c r="C46" s="128"/>
    </row>
    <row r="47" spans="2:15" s="127" customFormat="1" x14ac:dyDescent="0.2">
      <c r="B47" s="128"/>
      <c r="C47" s="128"/>
    </row>
    <row r="48" spans="2:15" s="127" customFormat="1" x14ac:dyDescent="0.2">
      <c r="B48" s="128"/>
      <c r="C48" s="128"/>
    </row>
    <row r="49" spans="2:3" s="127" customFormat="1" x14ac:dyDescent="0.2">
      <c r="B49" s="128"/>
      <c r="C49" s="128"/>
    </row>
    <row r="50" spans="2:3" s="127" customFormat="1" x14ac:dyDescent="0.2">
      <c r="B50" s="128"/>
      <c r="C50" s="128"/>
    </row>
    <row r="51" spans="2:3" s="127" customFormat="1" x14ac:dyDescent="0.2">
      <c r="B51" s="128"/>
      <c r="C51" s="128"/>
    </row>
    <row r="52" spans="2:3" s="127" customFormat="1" x14ac:dyDescent="0.2">
      <c r="B52" s="128"/>
      <c r="C52" s="128"/>
    </row>
    <row r="53" spans="2:3" s="127" customFormat="1" x14ac:dyDescent="0.2">
      <c r="B53" s="128"/>
      <c r="C53" s="128"/>
    </row>
    <row r="54" spans="2:3" s="127" customFormat="1" x14ac:dyDescent="0.2">
      <c r="B54" s="128"/>
      <c r="C54" s="128"/>
    </row>
    <row r="55" spans="2:3" s="127" customFormat="1" x14ac:dyDescent="0.2">
      <c r="B55" s="128"/>
      <c r="C55" s="128"/>
    </row>
    <row r="56" spans="2:3" s="127" customFormat="1" x14ac:dyDescent="0.2">
      <c r="B56" s="128"/>
      <c r="C56" s="128"/>
    </row>
    <row r="57" spans="2:3" s="127" customFormat="1" x14ac:dyDescent="0.2">
      <c r="B57" s="128"/>
      <c r="C57" s="128"/>
    </row>
    <row r="58" spans="2:3" s="127" customFormat="1" x14ac:dyDescent="0.2">
      <c r="B58" s="128"/>
      <c r="C58" s="128"/>
    </row>
    <row r="59" spans="2:3" s="127" customFormat="1" x14ac:dyDescent="0.2">
      <c r="B59" s="128"/>
      <c r="C59" s="128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13.1&amp;13.2</vt:lpstr>
      <vt:lpstr>13.3&amp;13.4</vt:lpstr>
      <vt:lpstr>13.5</vt:lpstr>
      <vt:lpstr>13.6</vt:lpstr>
      <vt:lpstr>13.7</vt:lpstr>
      <vt:lpstr>13.8</vt:lpstr>
      <vt:lpstr>13.9</vt:lpstr>
      <vt:lpstr>13.10</vt:lpstr>
      <vt:lpstr>13.11</vt:lpstr>
      <vt:lpstr>13.12</vt:lpstr>
      <vt:lpstr>13.13</vt:lpstr>
    </vt:vector>
  </TitlesOfParts>
  <Company>Napic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Noraini</dc:creator>
  <cp:lastModifiedBy>User</cp:lastModifiedBy>
  <dcterms:created xsi:type="dcterms:W3CDTF">2009-07-16T23:56:49Z</dcterms:created>
  <dcterms:modified xsi:type="dcterms:W3CDTF">2023-11-06T07:06:54Z</dcterms:modified>
</cp:coreProperties>
</file>